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UN WRITER\Downloads\"/>
    </mc:Choice>
  </mc:AlternateContent>
  <bookViews>
    <workbookView xWindow="0" yWindow="0" windowWidth="20490" windowHeight="7650" firstSheet="5" activeTab="9"/>
  </bookViews>
  <sheets>
    <sheet name="Week 7 AA Q1" sheetId="1" r:id="rId1"/>
    <sheet name="Week 7 AA Q2" sheetId="2" r:id="rId2"/>
    <sheet name="Week 7 AA Q3" sheetId="3" r:id="rId3"/>
    <sheet name="Week 7 AA Q4" sheetId="4" r:id="rId4"/>
    <sheet name="Week 7 AA Q5" sheetId="5" r:id="rId5"/>
    <sheet name="Week 7 AA Q6" sheetId="6" r:id="rId6"/>
    <sheet name="Week 7 AA Q7" sheetId="7" r:id="rId7"/>
    <sheet name="Week 7 AA Q8" sheetId="8" r:id="rId8"/>
    <sheet name="Week 7 AA Q9" sheetId="9" r:id="rId9"/>
    <sheet name="Week 7 AA Q10" sheetId="10" r:id="rId10"/>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8" i="4" l="1"/>
  <c r="D28" i="3"/>
  <c r="B25" i="2"/>
  <c r="B22" i="1"/>
  <c r="B26" i="10"/>
  <c r="A29" i="9"/>
  <c r="E35" i="8"/>
  <c r="B28" i="7"/>
  <c r="B28" i="6"/>
  <c r="H35" i="5"/>
  <c r="E14" i="2" l="1"/>
  <c r="A5" i="9" l="1"/>
  <c r="A4" i="9"/>
  <c r="A11" i="9"/>
  <c r="A10" i="9"/>
  <c r="A9" i="9"/>
  <c r="A8" i="9"/>
  <c r="A7" i="9"/>
  <c r="A6" i="9"/>
</calcChain>
</file>

<file path=xl/sharedStrings.xml><?xml version="1.0" encoding="utf-8"?>
<sst xmlns="http://schemas.openxmlformats.org/spreadsheetml/2006/main" count="541" uniqueCount="258">
  <si>
    <t>Community</t>
  </si>
  <si>
    <t>A</t>
  </si>
  <si>
    <t>B</t>
  </si>
  <si>
    <t>C</t>
  </si>
  <si>
    <t>D</t>
  </si>
  <si>
    <t>E</t>
  </si>
  <si>
    <t>F</t>
  </si>
  <si>
    <t>G</t>
  </si>
  <si>
    <t>H</t>
  </si>
  <si>
    <t>I</t>
  </si>
  <si>
    <t>J</t>
  </si>
  <si>
    <t>K</t>
  </si>
  <si>
    <t>L</t>
  </si>
  <si>
    <t>M</t>
  </si>
  <si>
    <t>N</t>
  </si>
  <si>
    <t>O</t>
  </si>
  <si>
    <t>Crime Rate (frequency)</t>
  </si>
  <si>
    <t>Ice Cream Consumption (times eaten)</t>
  </si>
  <si>
    <t xml:space="preserve">You are expected to create a correlation matrix using the crime rates, expressed as </t>
  </si>
  <si>
    <t xml:space="preserve">frequency of arrests, and ice cream consumption, expressed in times eaten, for the past </t>
  </si>
  <si>
    <t xml:space="preserve">year. These data were abtained from 15 separate communities, which are identified by the </t>
  </si>
  <si>
    <t xml:space="preserve">letters A through O.  To complete this analysis, you will use the CORRELATION function in </t>
  </si>
  <si>
    <t>Microsoft Excel's Data Analysis ToolPak.</t>
  </si>
  <si>
    <t xml:space="preserve">Please provide an interpretation of your results. More specifically, you should share the </t>
  </si>
  <si>
    <t xml:space="preserve">also be adviseable for you to provide some relevant descriptive statistics on the two </t>
  </si>
  <si>
    <t xml:space="preserve">variables being examined. </t>
  </si>
  <si>
    <r>
      <t xml:space="preserve">Pearson's product-moment correlation coefficient, </t>
    </r>
    <r>
      <rPr>
        <i/>
        <sz val="11"/>
        <color theme="1"/>
        <rFont val="Calibri"/>
        <family val="2"/>
        <scheme val="minor"/>
      </rPr>
      <t>r</t>
    </r>
    <r>
      <rPr>
        <sz val="11"/>
        <color theme="1"/>
        <rFont val="Calibri"/>
        <family val="2"/>
        <scheme val="minor"/>
      </rPr>
      <t xml:space="preserve">, given the pair of variables. It would </t>
    </r>
  </si>
  <si>
    <t>CORRELATION</t>
  </si>
  <si>
    <t>Speed</t>
  </si>
  <si>
    <t>Accuracy</t>
  </si>
  <si>
    <t>You are expected to create a correlation matrix using the typing speed of administrative</t>
  </si>
  <si>
    <t xml:space="preserve">administrative assistant candidates, as measured in words per minute, and typing accuracy,  </t>
  </si>
  <si>
    <t>this analysis, you will use the CORRELATION function in Microsoft Excel's Data Analysis</t>
  </si>
  <si>
    <t>ToolPak.</t>
  </si>
  <si>
    <t>Candidates</t>
  </si>
  <si>
    <t>as measures in number of errors. These data were abtained from 19 candidates. To complete</t>
  </si>
  <si>
    <t xml:space="preserve"> Employees 1</t>
  </si>
  <si>
    <t>Employees 2</t>
  </si>
  <si>
    <t xml:space="preserve">You have scores on an attitude scale ranging from 1 to 5, with 5 being most satisfied. Two groups of 30 employees  participated in this organizational study. Please use the CORRELATION function in the Data Analysis ToolPak to create a correlation matrix containing these two variables. </t>
  </si>
  <si>
    <t>Country</t>
  </si>
  <si>
    <t xml:space="preserve"> Afghanistan</t>
  </si>
  <si>
    <t xml:space="preserve"> Algeria</t>
  </si>
  <si>
    <t xml:space="preserve"> Angola</t>
  </si>
  <si>
    <t xml:space="preserve"> Argentina</t>
  </si>
  <si>
    <t xml:space="preserve"> Armenia</t>
  </si>
  <si>
    <t xml:space="preserve"> Australia</t>
  </si>
  <si>
    <t xml:space="preserve"> Austria</t>
  </si>
  <si>
    <t xml:space="preserve"> Bangladesh</t>
  </si>
  <si>
    <t xml:space="preserve"> Belgium</t>
  </si>
  <si>
    <t xml:space="preserve"> Benin</t>
  </si>
  <si>
    <t xml:space="preserve"> Bhutan</t>
  </si>
  <si>
    <t xml:space="preserve"> Bolivia</t>
  </si>
  <si>
    <t xml:space="preserve"> Brazil</t>
  </si>
  <si>
    <t xml:space="preserve"> Bulgaria</t>
  </si>
  <si>
    <t xml:space="preserve"> Cambodia</t>
  </si>
  <si>
    <t xml:space="preserve"> Cameroon</t>
  </si>
  <si>
    <t xml:space="preserve"> Canada</t>
  </si>
  <si>
    <t xml:space="preserve"> Central African Rep.</t>
  </si>
  <si>
    <t xml:space="preserve"> Chad</t>
  </si>
  <si>
    <t xml:space="preserve"> Chile</t>
  </si>
  <si>
    <t xml:space="preserve"> China</t>
  </si>
  <si>
    <t xml:space="preserve"> Colombia</t>
  </si>
  <si>
    <t xml:space="preserve"> Congo, Dem. Rep.</t>
  </si>
  <si>
    <t xml:space="preserve"> Costa Rica</t>
  </si>
  <si>
    <t xml:space="preserve"> Cuba</t>
  </si>
  <si>
    <t xml:space="preserve"> Denmark</t>
  </si>
  <si>
    <t xml:space="preserve"> Dominican Rep.</t>
  </si>
  <si>
    <t xml:space="preserve"> Ecuador</t>
  </si>
  <si>
    <t xml:space="preserve"> Egypt</t>
  </si>
  <si>
    <t xml:space="preserve"> El Salvador</t>
  </si>
  <si>
    <t xml:space="preserve"> Eritrea</t>
  </si>
  <si>
    <t xml:space="preserve"> Ethiopia</t>
  </si>
  <si>
    <t xml:space="preserve"> Finland</t>
  </si>
  <si>
    <t xml:space="preserve"> France</t>
  </si>
  <si>
    <t xml:space="preserve"> Gambia</t>
  </si>
  <si>
    <t xml:space="preserve"> Germany</t>
  </si>
  <si>
    <t xml:space="preserve"> Ghana</t>
  </si>
  <si>
    <t xml:space="preserve"> Guatemala</t>
  </si>
  <si>
    <t xml:space="preserve"> Guinea</t>
  </si>
  <si>
    <t xml:space="preserve"> Guinea-Bissau</t>
  </si>
  <si>
    <t xml:space="preserve"> Haiti</t>
  </si>
  <si>
    <t xml:space="preserve"> Honduras</t>
  </si>
  <si>
    <t xml:space="preserve"> Hungary</t>
  </si>
  <si>
    <t xml:space="preserve"> India</t>
  </si>
  <si>
    <t xml:space="preserve"> Indonesia</t>
  </si>
  <si>
    <t xml:space="preserve"> Iran</t>
  </si>
  <si>
    <t xml:space="preserve"> Iraq</t>
  </si>
  <si>
    <t xml:space="preserve"> Italy</t>
  </si>
  <si>
    <t xml:space="preserve"> Jamaica</t>
  </si>
  <si>
    <t xml:space="preserve"> Japan</t>
  </si>
  <si>
    <t xml:space="preserve"> Jordan</t>
  </si>
  <si>
    <t xml:space="preserve"> Kazakhstan</t>
  </si>
  <si>
    <t xml:space="preserve"> Kenya</t>
  </si>
  <si>
    <t xml:space="preserve"> Korea, Rep. of</t>
  </si>
  <si>
    <t xml:space="preserve"> Kyrgyzstan</t>
  </si>
  <si>
    <t xml:space="preserve"> Lao People's Dem. Rep.</t>
  </si>
  <si>
    <t xml:space="preserve"> Lebanon</t>
  </si>
  <si>
    <t xml:space="preserve"> Lesotho</t>
  </si>
  <si>
    <t xml:space="preserve"> Libya</t>
  </si>
  <si>
    <t xml:space="preserve"> Madagascar</t>
  </si>
  <si>
    <t xml:space="preserve"> Malawi</t>
  </si>
  <si>
    <t xml:space="preserve"> Malaysia</t>
  </si>
  <si>
    <t xml:space="preserve"> Mali</t>
  </si>
  <si>
    <t xml:space="preserve"> Mauritania</t>
  </si>
  <si>
    <t xml:space="preserve"> Mauritius</t>
  </si>
  <si>
    <t xml:space="preserve"> Mexico</t>
  </si>
  <si>
    <t xml:space="preserve"> Mongolia</t>
  </si>
  <si>
    <t xml:space="preserve"> Morocco</t>
  </si>
  <si>
    <t xml:space="preserve"> Mozambique</t>
  </si>
  <si>
    <t xml:space="preserve"> Myanmar</t>
  </si>
  <si>
    <t xml:space="preserve"> Namibia</t>
  </si>
  <si>
    <t xml:space="preserve"> Nepal</t>
  </si>
  <si>
    <t xml:space="preserve"> Netherlands</t>
  </si>
  <si>
    <t xml:space="preserve"> New Zealand</t>
  </si>
  <si>
    <t xml:space="preserve"> Nicaragua</t>
  </si>
  <si>
    <t xml:space="preserve"> Niger</t>
  </si>
  <si>
    <t xml:space="preserve"> Nigeria</t>
  </si>
  <si>
    <t xml:space="preserve"> Norway</t>
  </si>
  <si>
    <t xml:space="preserve"> Oman</t>
  </si>
  <si>
    <t xml:space="preserve"> Pakistan</t>
  </si>
  <si>
    <t xml:space="preserve"> Panama</t>
  </si>
  <si>
    <t xml:space="preserve"> Papua New Guinea</t>
  </si>
  <si>
    <t xml:space="preserve"> Paraguay</t>
  </si>
  <si>
    <t xml:space="preserve"> Peru</t>
  </si>
  <si>
    <t xml:space="preserve"> Philippines</t>
  </si>
  <si>
    <t xml:space="preserve"> Portugal</t>
  </si>
  <si>
    <t xml:space="preserve"> Romania</t>
  </si>
  <si>
    <t xml:space="preserve"> Rwanda</t>
  </si>
  <si>
    <t xml:space="preserve"> Saudi Arabia</t>
  </si>
  <si>
    <t xml:space="preserve"> Senegal</t>
  </si>
  <si>
    <t xml:space="preserve"> Sierra Leone</t>
  </si>
  <si>
    <t xml:space="preserve"> Singapore</t>
  </si>
  <si>
    <t xml:space="preserve"> South Africa</t>
  </si>
  <si>
    <t xml:space="preserve"> Spain</t>
  </si>
  <si>
    <t xml:space="preserve"> Sri Lanka</t>
  </si>
  <si>
    <t xml:space="preserve"> Sudan</t>
  </si>
  <si>
    <t xml:space="preserve"> Sweden</t>
  </si>
  <si>
    <t xml:space="preserve"> Syria</t>
  </si>
  <si>
    <t xml:space="preserve"> Tanzania</t>
  </si>
  <si>
    <t xml:space="preserve"> Thailand</t>
  </si>
  <si>
    <t xml:space="preserve"> Togo</t>
  </si>
  <si>
    <t xml:space="preserve"> Trinidad and Tobago</t>
  </si>
  <si>
    <t xml:space="preserve"> Turkey</t>
  </si>
  <si>
    <t xml:space="preserve"> Uganda</t>
  </si>
  <si>
    <t xml:space="preserve"> United Kingdom</t>
  </si>
  <si>
    <t xml:space="preserve"> United States</t>
  </si>
  <si>
    <t xml:space="preserve"> Uruguay</t>
  </si>
  <si>
    <t xml:space="preserve"> Uzbekistan</t>
  </si>
  <si>
    <t xml:space="preserve"> Venezuela</t>
  </si>
  <si>
    <t xml:space="preserve"> Viet Nam</t>
  </si>
  <si>
    <t xml:space="preserve"> Yemen</t>
  </si>
  <si>
    <t xml:space="preserve"> Zambia</t>
  </si>
  <si>
    <t xml:space="preserve"> Zimbabwe</t>
  </si>
  <si>
    <t>FemLit</t>
  </si>
  <si>
    <t>U5mort</t>
  </si>
  <si>
    <t xml:space="preserve">This dataset contains female literacy rates and the number of deaths of children under the age of 5 for 113 developing countries. You want to determine if there is a correlation between these two variables. To accomplish this objective, you'll need to create a correlation matrix containing both variables. The CORRELATION function in Microsoft Excel should be used to create your matrix. </t>
  </si>
  <si>
    <t>researchers are attempting to determine the relationship between female literacy levels and</t>
  </si>
  <si>
    <t>The data represents the female literacy rate and under 5 mortality rates for 113 countries. The</t>
  </si>
  <si>
    <t>Steps:</t>
  </si>
  <si>
    <t>1. Read scenario</t>
  </si>
  <si>
    <t>2. Identify the dependent and independent variables</t>
  </si>
  <si>
    <t>4. Run the statistical analysis using Excel's Data Analysis application</t>
  </si>
  <si>
    <t>5. Interpret the results</t>
  </si>
  <si>
    <t>3. Draft appropriate null and research (alternative) hypotheses</t>
  </si>
  <si>
    <t xml:space="preserve">Please provide an interpretation of results in relation to the hypothese. For example, state whether or  </t>
  </si>
  <si>
    <t>not the null hypothesis is to be rejeted and use the critical value or p-value approach to support your</t>
  </si>
  <si>
    <t>conclusion. You are encouraged to include additional information that you believe to be particularly</t>
  </si>
  <si>
    <t xml:space="preserve">relevant, such as descrptive statistics on the variables included in your analysis. </t>
  </si>
  <si>
    <t>REGRESSION</t>
  </si>
  <si>
    <t>Student</t>
  </si>
  <si>
    <t>Number of Absences</t>
  </si>
  <si>
    <t>Final Grades</t>
  </si>
  <si>
    <t xml:space="preserve">Compute the value of correlation coefficient for the data obtained in the </t>
  </si>
  <si>
    <t xml:space="preserve">study of the number of absences and the final grade of the 7 students in a </t>
  </si>
  <si>
    <t>stats class. The alpha has been set to .05.</t>
  </si>
  <si>
    <t>under 5 mortality rates. The alpha has been set to .05.</t>
  </si>
  <si>
    <t>Company</t>
  </si>
  <si>
    <t>Cars (in ten thousands)</t>
  </si>
  <si>
    <t>Revenue (in billions)</t>
  </si>
  <si>
    <t xml:space="preserve">The researhers want to know if there is a relationship between the number of </t>
  </si>
  <si>
    <t xml:space="preserve">cars sold and revenues in hopes of developing a predictive model in the near </t>
  </si>
  <si>
    <t xml:space="preserve">future. Below is the number of cars sold and revenue generated for 6 automotive </t>
  </si>
  <si>
    <t>dealerships. The alpha has been set to .05.</t>
  </si>
  <si>
    <t>Total Cost (TC)</t>
  </si>
  <si>
    <t>Length of Stay (LOS)</t>
  </si>
  <si>
    <t>Patient</t>
  </si>
  <si>
    <t>The data shows 20 hospital admissions that were randomly selected from</t>
  </si>
  <si>
    <t>a file of 2,000 admissions. The LOS and TC are reflected for each admission. The</t>
  </si>
  <si>
    <t>alpha has been set to .05.</t>
  </si>
  <si>
    <t xml:space="preserve">Ms. Lore Ran is the product manager for Nutrecal, a food supplement product. </t>
  </si>
  <si>
    <t xml:space="preserve">In order to prepare her marketing plan for the year, she needs to predict the </t>
  </si>
  <si>
    <t>demand for Nutrecal. She feels that advertising spend is an important predictor of</t>
  </si>
  <si>
    <t xml:space="preserve">sales. Accordingly, she would like to run a least squares regression to see if there is, </t>
  </si>
  <si>
    <t xml:space="preserve">in fact, a relationship between these two variables. If so, what is the nature and </t>
  </si>
  <si>
    <t xml:space="preserve">strength of the relationship. You will need to use the REGRESSION function in Excel's </t>
  </si>
  <si>
    <t xml:space="preserve">Data Analysis ToolPak. An alpha of .05 has been established for this test. </t>
  </si>
  <si>
    <t>Sales</t>
  </si>
  <si>
    <t>Advertising Spend</t>
  </si>
  <si>
    <t>GPA</t>
  </si>
  <si>
    <t>State Board Score</t>
  </si>
  <si>
    <t>The nursing instructor wishes to see whether a student's grade point average</t>
  </si>
  <si>
    <t>is related to the student's score on the state board of nursing examination.</t>
  </si>
  <si>
    <t xml:space="preserve">She selects five students and obtains the following data. An alpha of .05 has been </t>
  </si>
  <si>
    <t>estabished for this test.</t>
  </si>
  <si>
    <t>Correlation</t>
  </si>
  <si>
    <t>0.33 indicates a positive correlation. As variable X increases, variable Y increases. As variable X decreases, variable Y decreases.</t>
  </si>
  <si>
    <t>This indicates a strong negative correlation between the two sets of values.</t>
  </si>
  <si>
    <t>This indicates a weak positive correlation between the two sets of values.</t>
  </si>
  <si>
    <t>This indicates a strong positive correlation between the two sets of values.</t>
  </si>
  <si>
    <t>Mean</t>
  </si>
  <si>
    <t>Standard Error</t>
  </si>
  <si>
    <t>Median</t>
  </si>
  <si>
    <t>Mode</t>
  </si>
  <si>
    <t>Standard Deviation</t>
  </si>
  <si>
    <t>Sample Variance</t>
  </si>
  <si>
    <t>Kurtosis</t>
  </si>
  <si>
    <t>Skewness</t>
  </si>
  <si>
    <t>Range</t>
  </si>
  <si>
    <t>Minimum</t>
  </si>
  <si>
    <t>Maximum</t>
  </si>
  <si>
    <t>Sum</t>
  </si>
  <si>
    <t>Count</t>
  </si>
  <si>
    <t>Fem Lit</t>
  </si>
  <si>
    <t>t-Test: Paired Two Sample for Means</t>
  </si>
  <si>
    <t>Variable 1</t>
  </si>
  <si>
    <t>Variable 2</t>
  </si>
  <si>
    <t>Variance</t>
  </si>
  <si>
    <t>Observations</t>
  </si>
  <si>
    <t>Pearson Correlation</t>
  </si>
  <si>
    <t>Hypothesized Mean Difference</t>
  </si>
  <si>
    <t>df</t>
  </si>
  <si>
    <t>t Stat</t>
  </si>
  <si>
    <t>P(T&lt;=t) one-tail</t>
  </si>
  <si>
    <t>t Critical one-tail</t>
  </si>
  <si>
    <t>P(T&lt;=t) two-tail</t>
  </si>
  <si>
    <t>t Critical two-tail</t>
  </si>
  <si>
    <r>
      <t>H</t>
    </r>
    <r>
      <rPr>
        <vertAlign val="subscript"/>
        <sz val="11"/>
        <color theme="1"/>
        <rFont val="Calibri"/>
        <family val="2"/>
        <scheme val="minor"/>
      </rPr>
      <t>o</t>
    </r>
    <r>
      <rPr>
        <sz val="11"/>
        <color theme="1"/>
        <rFont val="Calibri"/>
        <family val="2"/>
        <scheme val="minor"/>
      </rPr>
      <t>: The  spending experienced  in advertising a commodity does not affect the sales</t>
    </r>
  </si>
  <si>
    <r>
      <t>H</t>
    </r>
    <r>
      <rPr>
        <vertAlign val="subscript"/>
        <sz val="11"/>
        <color theme="1"/>
        <rFont val="Calibri"/>
        <family val="2"/>
        <scheme val="minor"/>
      </rPr>
      <t>a</t>
    </r>
    <r>
      <rPr>
        <sz val="11"/>
        <color theme="1"/>
        <rFont val="Calibri"/>
        <family val="2"/>
        <scheme val="minor"/>
      </rPr>
      <t>: Expenditure in advertising affects the number of sales</t>
    </r>
  </si>
  <si>
    <r>
      <t>H</t>
    </r>
    <r>
      <rPr>
        <vertAlign val="subscript"/>
        <sz val="11"/>
        <color theme="1"/>
        <rFont val="Calibri"/>
        <family val="2"/>
        <scheme val="minor"/>
      </rPr>
      <t>o</t>
    </r>
    <r>
      <rPr>
        <sz val="11"/>
        <color theme="1"/>
        <rFont val="Calibri"/>
        <family val="2"/>
        <scheme val="minor"/>
      </rPr>
      <t>: The length of stay in a hospital does not affect the total cost</t>
    </r>
  </si>
  <si>
    <r>
      <t>H</t>
    </r>
    <r>
      <rPr>
        <vertAlign val="subscript"/>
        <sz val="11"/>
        <color theme="1"/>
        <rFont val="Calibri"/>
        <family val="2"/>
        <scheme val="minor"/>
      </rPr>
      <t>a</t>
    </r>
    <r>
      <rPr>
        <sz val="11"/>
        <color theme="1"/>
        <rFont val="Calibri"/>
        <family val="2"/>
        <scheme val="minor"/>
      </rPr>
      <t>: the lower the length of stay in a hospital, the lower the total cost andvice versa</t>
    </r>
  </si>
  <si>
    <r>
      <t>H</t>
    </r>
    <r>
      <rPr>
        <vertAlign val="subscript"/>
        <sz val="11"/>
        <color theme="1"/>
        <rFont val="Calibri"/>
        <family val="2"/>
        <scheme val="minor"/>
      </rPr>
      <t>o</t>
    </r>
    <r>
      <rPr>
        <sz val="11"/>
        <color theme="1"/>
        <rFont val="Calibri"/>
        <family val="2"/>
        <scheme val="minor"/>
      </rPr>
      <t>: The number of cars soldhas no effect on the revenue collected in billions</t>
    </r>
  </si>
  <si>
    <r>
      <t>H</t>
    </r>
    <r>
      <rPr>
        <vertAlign val="subscript"/>
        <sz val="11"/>
        <color theme="1"/>
        <rFont val="Calibri"/>
        <family val="2"/>
        <scheme val="minor"/>
      </rPr>
      <t>a</t>
    </r>
    <r>
      <rPr>
        <sz val="11"/>
        <color theme="1"/>
        <rFont val="Calibri"/>
        <family val="2"/>
        <scheme val="minor"/>
      </rPr>
      <t>: The number of cars sold is directly related to the revenue collected in billions</t>
    </r>
  </si>
  <si>
    <r>
      <t>H</t>
    </r>
    <r>
      <rPr>
        <vertAlign val="subscript"/>
        <sz val="11"/>
        <color theme="1"/>
        <rFont val="Calibri"/>
        <family val="2"/>
        <scheme val="minor"/>
      </rPr>
      <t>o</t>
    </r>
    <r>
      <rPr>
        <sz val="11"/>
        <color theme="1"/>
        <rFont val="Calibri"/>
        <family val="2"/>
        <scheme val="minor"/>
      </rPr>
      <t>: grades for astudent sre not affected by their absenteesm.</t>
    </r>
  </si>
  <si>
    <r>
      <t>H</t>
    </r>
    <r>
      <rPr>
        <vertAlign val="subscript"/>
        <sz val="11"/>
        <color theme="1"/>
        <rFont val="Calibri"/>
        <family val="2"/>
        <scheme val="minor"/>
      </rPr>
      <t>a</t>
    </r>
    <r>
      <rPr>
        <sz val="11"/>
        <color theme="1"/>
        <rFont val="Calibri"/>
        <family val="2"/>
        <scheme val="minor"/>
      </rPr>
      <t>: absenteesm affects the gradesof a student</t>
    </r>
  </si>
  <si>
    <r>
      <t>H</t>
    </r>
    <r>
      <rPr>
        <vertAlign val="subscript"/>
        <sz val="11"/>
        <color theme="1"/>
        <rFont val="Calibri"/>
        <family val="2"/>
        <scheme val="minor"/>
      </rPr>
      <t>a</t>
    </r>
    <r>
      <rPr>
        <sz val="11"/>
        <color theme="1"/>
        <rFont val="Calibri"/>
        <family val="2"/>
        <scheme val="minor"/>
      </rPr>
      <t>: The GPA of a student is directly related to the state board score of that student</t>
    </r>
  </si>
  <si>
    <r>
      <t>H</t>
    </r>
    <r>
      <rPr>
        <vertAlign val="subscript"/>
        <sz val="11"/>
        <color theme="1"/>
        <rFont val="Calibri"/>
        <family val="2"/>
        <scheme val="minor"/>
      </rPr>
      <t>o</t>
    </r>
    <r>
      <rPr>
        <sz val="11"/>
        <color theme="1"/>
        <rFont val="Calibri"/>
        <family val="2"/>
        <scheme val="minor"/>
      </rPr>
      <t xml:space="preserve">:   female literacy does not affect the mortality rate of under five </t>
    </r>
  </si>
  <si>
    <r>
      <t>H</t>
    </r>
    <r>
      <rPr>
        <vertAlign val="subscript"/>
        <sz val="11"/>
        <color theme="1"/>
        <rFont val="Calibri"/>
        <family val="2"/>
        <scheme val="minor"/>
      </rPr>
      <t>a</t>
    </r>
    <r>
      <rPr>
        <sz val="11"/>
        <color theme="1"/>
        <rFont val="Calibri"/>
        <family val="2"/>
        <scheme val="minor"/>
      </rPr>
      <t>:   female literacy and under 5 mortality rates are highly related</t>
    </r>
  </si>
  <si>
    <t>Pearson correlation</t>
  </si>
  <si>
    <t>pearson correlation</t>
  </si>
  <si>
    <t>Pearson relation</t>
  </si>
  <si>
    <r>
      <t>H</t>
    </r>
    <r>
      <rPr>
        <vertAlign val="subscript"/>
        <sz val="11"/>
        <color theme="1"/>
        <rFont val="Calibri"/>
        <family val="2"/>
        <scheme val="minor"/>
      </rPr>
      <t>o</t>
    </r>
    <r>
      <rPr>
        <sz val="11"/>
        <color theme="1"/>
        <rFont val="Calibri"/>
        <family val="2"/>
        <scheme val="minor"/>
      </rPr>
      <t>: The GPA of a student is not related to their state board score</t>
    </r>
  </si>
  <si>
    <t>since p value &lt; α  (from the tests) then the null hypothesis is rejected. From the pearson correlation,the two sets of data are closely related. That is female literacy and under 5 mortality rates are highly related</t>
  </si>
  <si>
    <t>In this case, the P value is less than the alpha value so null hypothesis is False. From the pearson correlation,the two sets of data are closely related. That is absenteesm affects the gradesof a student</t>
  </si>
  <si>
    <t>In this case, the P value is less than the alpha value so null hypothesis is False. From the pearson correlation,the two sets of data are closely related. That is The number of cars sold is directly related to the revenue collected in billions</t>
  </si>
  <si>
    <t>In this case, the P value is less than the alpha value so null hypothesis is False. From the pearson correlation,the two sets of data are closely related. That is The length of stay in a hospital  affects the total cost</t>
  </si>
  <si>
    <t>In this case, the P value is less than the alpha value so null hypothesis is False. From the pearson correlation,the two sets of data are closely related. That is Expenditure in advertising affects the number of sales</t>
  </si>
  <si>
    <t>In this case, the P value is less than the alpha value so null hypothesis is False. From the pearson correlation,the two sets of data are closely related. That is The GPA of a student is directly related to the state board score of that student</t>
  </si>
  <si>
    <t xml:space="preserve">Pearson correlation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</si>
</sst>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164" formatCode="&quot;$&quot;#,##0.00"/>
    <numFmt numFmtId="171" formatCode="0.000000000000;[Red]0.000000000000"/>
    <numFmt numFmtId="172" formatCode="0.0000000000"/>
    <numFmt numFmtId="173" formatCode="0.0000000"/>
  </numFmts>
  <fonts count="11" x14ac:knownFonts="1">
    <font>
      <sz val="11"/>
      <color theme="1"/>
      <name val="Calibri"/>
      <family val="2"/>
      <scheme val="minor"/>
    </font>
    <font>
      <sz val="11"/>
      <color theme="1"/>
      <name val="Calibri"/>
      <family val="2"/>
      <scheme val="minor"/>
    </font>
    <font>
      <sz val="11"/>
      <color theme="1"/>
      <name val="Calibri"/>
      <family val="2"/>
    </font>
    <font>
      <vertAlign val="subscript"/>
      <sz val="11"/>
      <color theme="1"/>
      <name val="Calibri"/>
      <family val="2"/>
      <scheme val="minor"/>
    </font>
    <font>
      <i/>
      <sz val="11"/>
      <color theme="1"/>
      <name val="Calibri"/>
      <family val="2"/>
      <scheme val="minor"/>
    </font>
    <font>
      <b/>
      <sz val="16"/>
      <color theme="1"/>
      <name val="Calibri"/>
      <family val="2"/>
      <scheme val="minor"/>
    </font>
    <font>
      <b/>
      <sz val="10"/>
      <name val="Arial"/>
      <family val="2"/>
    </font>
    <font>
      <sz val="10"/>
      <name val="Arial"/>
      <family val="2"/>
    </font>
    <font>
      <u/>
      <sz val="10"/>
      <name val="Arial"/>
      <family val="2"/>
    </font>
    <font>
      <b/>
      <sz val="11"/>
      <color theme="1"/>
      <name val="Calibri"/>
      <family val="2"/>
      <scheme val="minor"/>
    </font>
    <font>
      <sz val="12"/>
      <color rgb="FF000000"/>
      <name val="Calibri Light"/>
      <family val="2"/>
      <scheme val="major"/>
    </font>
  </fonts>
  <fills count="11">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92D050"/>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107">
    <xf numFmtId="0" fontId="0" fillId="0" borderId="0" xfId="0"/>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0"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0" borderId="0" xfId="0" applyFill="1" applyBorder="1"/>
    <xf numFmtId="0" fontId="0" fillId="0" borderId="0" xfId="0" applyFill="1"/>
    <xf numFmtId="0" fontId="0" fillId="7" borderId="0" xfId="0" applyFill="1" applyAlignment="1">
      <alignment horizontal="center"/>
    </xf>
    <xf numFmtId="0" fontId="2" fillId="5" borderId="9" xfId="2" applyFill="1" applyBorder="1" applyAlignment="1">
      <alignment horizontal="center" vertical="top" wrapText="1"/>
    </xf>
    <xf numFmtId="0" fontId="2" fillId="5" borderId="9" xfId="2" applyFill="1" applyBorder="1" applyAlignment="1">
      <alignment wrapText="1"/>
    </xf>
    <xf numFmtId="0" fontId="0" fillId="7" borderId="10" xfId="0" applyFill="1" applyBorder="1" applyAlignment="1">
      <alignment horizontal="center"/>
    </xf>
    <xf numFmtId="0" fontId="0" fillId="7" borderId="11" xfId="0" applyFill="1" applyBorder="1" applyAlignment="1">
      <alignment horizontal="center"/>
    </xf>
    <xf numFmtId="0" fontId="0" fillId="7" borderId="12" xfId="0" applyFill="1" applyBorder="1" applyAlignment="1">
      <alignment horizontal="center"/>
    </xf>
    <xf numFmtId="0" fontId="2" fillId="6" borderId="10" xfId="2" applyFill="1" applyBorder="1" applyAlignment="1">
      <alignment horizontal="center" vertical="center"/>
    </xf>
    <xf numFmtId="0" fontId="2" fillId="6" borderId="11" xfId="2" applyFill="1" applyBorder="1" applyAlignment="1">
      <alignment horizontal="center" vertical="center"/>
    </xf>
    <xf numFmtId="0" fontId="2" fillId="6" borderId="12" xfId="2" applyFill="1" applyBorder="1" applyAlignment="1">
      <alignment horizontal="center" vertical="center"/>
    </xf>
    <xf numFmtId="0" fontId="0" fillId="0" borderId="0" xfId="0" applyFill="1" applyBorder="1" applyAlignment="1"/>
    <xf numFmtId="0" fontId="4" fillId="0" borderId="0" xfId="0" applyFont="1" applyFill="1" applyBorder="1" applyAlignment="1">
      <alignment horizontal="center"/>
    </xf>
    <xf numFmtId="0" fontId="0" fillId="0" borderId="0" xfId="0" applyBorder="1"/>
    <xf numFmtId="0" fontId="2" fillId="5" borderId="9" xfId="2" applyFill="1" applyBorder="1" applyAlignment="1">
      <alignment horizontal="center" vertical="top"/>
    </xf>
    <xf numFmtId="0" fontId="0" fillId="6" borderId="10" xfId="0" applyFill="1" applyBorder="1" applyAlignment="1">
      <alignment horizontal="center"/>
    </xf>
    <xf numFmtId="0" fontId="0" fillId="6" borderId="11" xfId="0" applyFill="1" applyBorder="1" applyAlignment="1">
      <alignment horizontal="center"/>
    </xf>
    <xf numFmtId="0" fontId="0" fillId="6" borderId="12" xfId="0" applyFill="1" applyBorder="1" applyAlignment="1">
      <alignment horizontal="center"/>
    </xf>
    <xf numFmtId="0" fontId="0" fillId="5" borderId="9" xfId="0" applyFill="1" applyBorder="1"/>
    <xf numFmtId="0" fontId="0" fillId="4" borderId="10" xfId="0" applyFill="1" applyBorder="1" applyAlignment="1">
      <alignment horizontal="center"/>
    </xf>
    <xf numFmtId="0" fontId="0" fillId="4" borderId="11" xfId="0" applyFill="1" applyBorder="1" applyAlignment="1">
      <alignment horizontal="center"/>
    </xf>
    <xf numFmtId="0" fontId="0" fillId="4" borderId="12" xfId="0" applyFill="1" applyBorder="1" applyAlignment="1">
      <alignment horizontal="center"/>
    </xf>
    <xf numFmtId="0" fontId="2" fillId="9" borderId="10" xfId="2" applyFill="1" applyBorder="1" applyAlignment="1">
      <alignment horizontal="center" vertical="center"/>
    </xf>
    <xf numFmtId="0" fontId="0" fillId="8" borderId="10" xfId="0" applyFill="1" applyBorder="1" applyAlignment="1">
      <alignment horizontal="center"/>
    </xf>
    <xf numFmtId="0" fontId="0" fillId="8" borderId="11" xfId="0" applyFill="1" applyBorder="1" applyAlignment="1">
      <alignment horizontal="center"/>
    </xf>
    <xf numFmtId="0" fontId="2" fillId="7" borderId="11" xfId="2" applyFill="1" applyBorder="1" applyAlignment="1">
      <alignment horizontal="center" vertical="center"/>
    </xf>
    <xf numFmtId="0" fontId="0" fillId="8" borderId="12" xfId="0" applyFill="1" applyBorder="1" applyAlignment="1">
      <alignment horizontal="center"/>
    </xf>
    <xf numFmtId="0" fontId="0" fillId="0" borderId="0" xfId="0" applyFill="1" applyBorder="1" applyAlignment="1">
      <alignment vertical="top"/>
    </xf>
    <xf numFmtId="0" fontId="0" fillId="10" borderId="0" xfId="0" applyFill="1"/>
    <xf numFmtId="0" fontId="0" fillId="7" borderId="0" xfId="0" applyFill="1"/>
    <xf numFmtId="0" fontId="6" fillId="5" borderId="0" xfId="0" applyFont="1" applyFill="1"/>
    <xf numFmtId="0" fontId="0" fillId="2" borderId="2" xfId="0" applyFill="1" applyBorder="1" applyAlignment="1">
      <alignment vertical="top" wrapText="1"/>
    </xf>
    <xf numFmtId="0" fontId="0" fillId="2" borderId="0" xfId="0" applyFill="1" applyBorder="1" applyAlignment="1">
      <alignment vertical="top" wrapText="1"/>
    </xf>
    <xf numFmtId="0" fontId="0" fillId="2" borderId="7" xfId="0" applyFill="1" applyBorder="1" applyAlignment="1">
      <alignment vertical="top" wrapText="1"/>
    </xf>
    <xf numFmtId="0" fontId="0" fillId="0" borderId="0" xfId="0" applyAlignment="1">
      <alignment vertical="top" wrapText="1"/>
    </xf>
    <xf numFmtId="0" fontId="0" fillId="0" borderId="13" xfId="0" applyFill="1" applyBorder="1"/>
    <xf numFmtId="0" fontId="0" fillId="10" borderId="0" xfId="0" applyFill="1" applyAlignment="1">
      <alignment horizontal="center"/>
    </xf>
    <xf numFmtId="0" fontId="0" fillId="8" borderId="0" xfId="0" applyFill="1"/>
    <xf numFmtId="0" fontId="0" fillId="2" borderId="1" xfId="0" applyFont="1" applyFill="1" applyBorder="1"/>
    <xf numFmtId="0" fontId="0" fillId="2" borderId="4" xfId="0" applyFont="1" applyFill="1" applyBorder="1"/>
    <xf numFmtId="0" fontId="0" fillId="2" borderId="6" xfId="0" applyFont="1" applyFill="1" applyBorder="1"/>
    <xf numFmtId="0" fontId="0" fillId="10" borderId="0" xfId="0" applyFill="1" applyAlignment="1">
      <alignment wrapText="1"/>
    </xf>
    <xf numFmtId="0" fontId="0" fillId="8" borderId="9" xfId="0" applyFill="1" applyBorder="1" applyAlignment="1">
      <alignment horizontal="center" vertical="center" wrapText="1"/>
    </xf>
    <xf numFmtId="0" fontId="0" fillId="8" borderId="9" xfId="0" applyFill="1" applyBorder="1" applyAlignment="1">
      <alignment horizontal="center" vertical="center"/>
    </xf>
    <xf numFmtId="0" fontId="0" fillId="2" borderId="1" xfId="0" applyFill="1" applyBorder="1" applyAlignment="1">
      <alignment vertical="top"/>
    </xf>
    <xf numFmtId="0" fontId="0" fillId="2" borderId="4" xfId="0" applyFill="1" applyBorder="1" applyAlignment="1">
      <alignment vertical="top"/>
    </xf>
    <xf numFmtId="0" fontId="0" fillId="2" borderId="6" xfId="0" applyFill="1" applyBorder="1" applyAlignment="1">
      <alignment vertical="top"/>
    </xf>
    <xf numFmtId="164" fontId="7" fillId="7" borderId="0" xfId="1" applyNumberFormat="1" applyFont="1" applyFill="1" applyAlignment="1">
      <alignment horizontal="center"/>
    </xf>
    <xf numFmtId="0" fontId="0" fillId="5" borderId="9" xfId="0" applyFill="1" applyBorder="1" applyAlignment="1">
      <alignment horizontal="center"/>
    </xf>
    <xf numFmtId="0" fontId="8" fillId="0" borderId="0" xfId="0" applyFont="1" applyFill="1" applyAlignment="1"/>
    <xf numFmtId="0" fontId="4" fillId="0" borderId="0" xfId="0" applyFont="1" applyFill="1" applyBorder="1" applyAlignment="1">
      <alignment horizontal="centerContinuous"/>
    </xf>
    <xf numFmtId="164" fontId="0" fillId="4" borderId="0" xfId="0" applyNumberFormat="1" applyFill="1" applyBorder="1" applyAlignment="1">
      <alignment horizontal="center"/>
    </xf>
    <xf numFmtId="0" fontId="7" fillId="5" borderId="0" xfId="0" applyFont="1" applyFill="1" applyBorder="1" applyAlignment="1">
      <alignment horizontal="center"/>
    </xf>
    <xf numFmtId="0" fontId="0" fillId="2" borderId="0" xfId="0" applyFill="1" applyAlignment="1">
      <alignment horizontal="center"/>
    </xf>
    <xf numFmtId="0" fontId="0" fillId="3" borderId="0" xfId="0" applyFill="1" applyAlignment="1">
      <alignment horizontal="center"/>
    </xf>
    <xf numFmtId="0" fontId="5" fillId="0" borderId="0" xfId="0" applyFont="1" applyAlignment="1">
      <alignment horizontal="center"/>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0"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3" borderId="1" xfId="0" applyFill="1" applyBorder="1" applyAlignment="1">
      <alignment horizontal="left" vertical="top"/>
    </xf>
    <xf numFmtId="0" fontId="0" fillId="3" borderId="2" xfId="0" applyFill="1" applyBorder="1" applyAlignment="1">
      <alignment horizontal="left" vertical="top"/>
    </xf>
    <xf numFmtId="0" fontId="0" fillId="3" borderId="3" xfId="0" applyFill="1" applyBorder="1" applyAlignment="1">
      <alignment horizontal="left" vertical="top"/>
    </xf>
    <xf numFmtId="0" fontId="0" fillId="3" borderId="6" xfId="0" applyFill="1" applyBorder="1" applyAlignment="1">
      <alignment horizontal="left" vertical="top"/>
    </xf>
    <xf numFmtId="0" fontId="0" fillId="3" borderId="7" xfId="0" applyFill="1" applyBorder="1" applyAlignment="1">
      <alignment horizontal="left" vertical="top"/>
    </xf>
    <xf numFmtId="0" fontId="0" fillId="3" borderId="8" xfId="0" applyFill="1" applyBorder="1" applyAlignment="1">
      <alignment horizontal="left" vertical="top"/>
    </xf>
    <xf numFmtId="0" fontId="0" fillId="3" borderId="0" xfId="0" applyFill="1" applyAlignment="1">
      <alignment horizontal="center" vertical="top"/>
    </xf>
    <xf numFmtId="0" fontId="0" fillId="0" borderId="0" xfId="0" applyAlignment="1">
      <alignment horizontal="center"/>
    </xf>
    <xf numFmtId="0" fontId="0" fillId="0" borderId="2" xfId="0" applyBorder="1" applyAlignment="1">
      <alignment horizontal="center"/>
    </xf>
    <xf numFmtId="0" fontId="0" fillId="0" borderId="0" xfId="0" applyAlignment="1"/>
    <xf numFmtId="0" fontId="0" fillId="0" borderId="14" xfId="0" applyFill="1" applyBorder="1" applyAlignment="1"/>
    <xf numFmtId="0" fontId="9" fillId="0" borderId="14" xfId="0" applyFont="1" applyFill="1" applyBorder="1" applyAlignment="1">
      <alignment horizontal="center"/>
    </xf>
    <xf numFmtId="0" fontId="0" fillId="0" borderId="14" xfId="0" applyBorder="1" applyAlignment="1">
      <alignment horizontal="center"/>
    </xf>
    <xf numFmtId="0" fontId="0" fillId="0" borderId="14" xfId="0" applyBorder="1"/>
    <xf numFmtId="0" fontId="4" fillId="0" borderId="14" xfId="0" applyFont="1" applyFill="1" applyBorder="1" applyAlignment="1">
      <alignment horizontal="center"/>
    </xf>
    <xf numFmtId="173" fontId="0" fillId="0" borderId="14" xfId="0" applyNumberFormat="1" applyFill="1" applyBorder="1" applyAlignment="1"/>
    <xf numFmtId="0" fontId="0" fillId="0" borderId="14" xfId="0" applyBorder="1" applyAlignment="1">
      <alignment horizontal="center"/>
    </xf>
    <xf numFmtId="171" fontId="0" fillId="0" borderId="14" xfId="0" applyNumberFormat="1" applyFill="1" applyBorder="1" applyAlignment="1"/>
    <xf numFmtId="172" fontId="0" fillId="0" borderId="14" xfId="0" applyNumberFormat="1" applyFill="1" applyBorder="1" applyAlignment="1"/>
    <xf numFmtId="0" fontId="0" fillId="0" borderId="15" xfId="0" applyBorder="1" applyAlignment="1">
      <alignment horizontal="center"/>
    </xf>
    <xf numFmtId="0" fontId="0" fillId="0" borderId="16" xfId="0" applyBorder="1" applyAlignment="1">
      <alignment horizontal="center"/>
    </xf>
    <xf numFmtId="0" fontId="0" fillId="3" borderId="20" xfId="0" applyFill="1" applyBorder="1" applyAlignment="1">
      <alignment horizontal="center"/>
    </xf>
    <xf numFmtId="0" fontId="0" fillId="3" borderId="21" xfId="0" applyFill="1" applyBorder="1" applyAlignment="1">
      <alignment horizontal="center"/>
    </xf>
    <xf numFmtId="0" fontId="0" fillId="3" borderId="22" xfId="0" applyFill="1" applyBorder="1" applyAlignment="1">
      <alignment horizontal="center"/>
    </xf>
    <xf numFmtId="0" fontId="0" fillId="3" borderId="13" xfId="0" applyFill="1" applyBorder="1" applyAlignment="1">
      <alignment horizontal="center"/>
    </xf>
    <xf numFmtId="0" fontId="0" fillId="3" borderId="0" xfId="0" applyFill="1" applyBorder="1" applyAlignment="1">
      <alignment horizontal="center"/>
    </xf>
    <xf numFmtId="0" fontId="0" fillId="3" borderId="17" xfId="0" applyFill="1" applyBorder="1" applyAlignment="1">
      <alignment horizontal="center"/>
    </xf>
    <xf numFmtId="0" fontId="0" fillId="3" borderId="23" xfId="0" applyFill="1" applyBorder="1" applyAlignment="1">
      <alignment horizontal="center"/>
    </xf>
    <xf numFmtId="0" fontId="0" fillId="3" borderId="18" xfId="0" applyFill="1" applyBorder="1" applyAlignment="1">
      <alignment horizontal="center"/>
    </xf>
    <xf numFmtId="0" fontId="0" fillId="3" borderId="19" xfId="0" applyFill="1" applyBorder="1" applyAlignment="1">
      <alignment horizontal="center"/>
    </xf>
    <xf numFmtId="0" fontId="10" fillId="0" borderId="0" xfId="0" applyFont="1"/>
    <xf numFmtId="0" fontId="0" fillId="0" borderId="14" xfId="0" applyFill="1" applyBorder="1" applyAlignment="1">
      <alignment horizontal="center" vertical="top"/>
    </xf>
  </cellXfs>
  <cellStyles count="3">
    <cellStyle name="Currency"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topLeftCell="A3" workbookViewId="0">
      <selection activeCell="E24" sqref="E24"/>
    </sheetView>
  </sheetViews>
  <sheetFormatPr defaultRowHeight="15" x14ac:dyDescent="0.25"/>
  <cols>
    <col min="1" max="1" width="11.28515625" bestFit="1" customWidth="1"/>
    <col min="2" max="2" width="20.5703125" customWidth="1"/>
    <col min="3" max="3" width="23.7109375" customWidth="1"/>
  </cols>
  <sheetData>
    <row r="1" spans="1:13" ht="21" x14ac:dyDescent="0.35">
      <c r="A1" s="65" t="s">
        <v>27</v>
      </c>
      <c r="B1" s="65"/>
      <c r="C1" s="65"/>
      <c r="D1" s="65"/>
      <c r="E1" s="65"/>
      <c r="F1" s="65"/>
      <c r="G1" s="65"/>
      <c r="H1" s="65"/>
      <c r="I1" s="65"/>
      <c r="J1" s="65"/>
      <c r="K1" s="65"/>
      <c r="L1" s="65"/>
      <c r="M1" s="65"/>
    </row>
    <row r="2" spans="1:13" ht="15.75" thickBot="1" x14ac:dyDescent="0.3"/>
    <row r="3" spans="1:13" ht="30.75" thickBot="1" x14ac:dyDescent="0.3">
      <c r="A3" s="14" t="s">
        <v>0</v>
      </c>
      <c r="B3" s="13" t="s">
        <v>16</v>
      </c>
      <c r="C3" s="13" t="s">
        <v>17</v>
      </c>
      <c r="E3" s="1" t="s">
        <v>18</v>
      </c>
      <c r="F3" s="2"/>
      <c r="G3" s="2"/>
      <c r="H3" s="2"/>
      <c r="I3" s="2"/>
      <c r="J3" s="2"/>
      <c r="K3" s="2"/>
      <c r="L3" s="2"/>
      <c r="M3" s="3"/>
    </row>
    <row r="4" spans="1:13" x14ac:dyDescent="0.25">
      <c r="A4" s="18" t="s">
        <v>1</v>
      </c>
      <c r="B4" s="15">
        <v>36</v>
      </c>
      <c r="C4" s="15">
        <v>50</v>
      </c>
      <c r="E4" s="4" t="s">
        <v>19</v>
      </c>
      <c r="F4" s="5"/>
      <c r="G4" s="5"/>
      <c r="H4" s="5"/>
      <c r="I4" s="5"/>
      <c r="J4" s="5"/>
      <c r="K4" s="5"/>
      <c r="L4" s="5"/>
      <c r="M4" s="6"/>
    </row>
    <row r="5" spans="1:13" x14ac:dyDescent="0.25">
      <c r="A5" s="19" t="s">
        <v>2</v>
      </c>
      <c r="B5" s="16">
        <v>34</v>
      </c>
      <c r="C5" s="16">
        <v>34</v>
      </c>
      <c r="E5" s="4" t="s">
        <v>20</v>
      </c>
      <c r="F5" s="5"/>
      <c r="G5" s="5"/>
      <c r="H5" s="5"/>
      <c r="I5" s="5"/>
      <c r="J5" s="5"/>
      <c r="K5" s="5"/>
      <c r="L5" s="5"/>
      <c r="M5" s="6"/>
    </row>
    <row r="6" spans="1:13" x14ac:dyDescent="0.25">
      <c r="A6" s="19" t="s">
        <v>3</v>
      </c>
      <c r="B6" s="16">
        <v>13</v>
      </c>
      <c r="C6" s="16">
        <v>22</v>
      </c>
      <c r="E6" s="4" t="s">
        <v>21</v>
      </c>
      <c r="F6" s="5"/>
      <c r="G6" s="5"/>
      <c r="H6" s="5"/>
      <c r="I6" s="5"/>
      <c r="J6" s="5"/>
      <c r="K6" s="5"/>
      <c r="L6" s="5"/>
      <c r="M6" s="6"/>
    </row>
    <row r="7" spans="1:13" ht="15.75" thickBot="1" x14ac:dyDescent="0.3">
      <c r="A7" s="19" t="s">
        <v>4</v>
      </c>
      <c r="B7" s="16">
        <v>14</v>
      </c>
      <c r="C7" s="16">
        <v>49</v>
      </c>
      <c r="E7" s="7" t="s">
        <v>22</v>
      </c>
      <c r="F7" s="8"/>
      <c r="G7" s="8"/>
      <c r="H7" s="8"/>
      <c r="I7" s="8"/>
      <c r="J7" s="8"/>
      <c r="K7" s="8"/>
      <c r="L7" s="8"/>
      <c r="M7" s="9"/>
    </row>
    <row r="8" spans="1:13" x14ac:dyDescent="0.25">
      <c r="A8" s="19" t="s">
        <v>5</v>
      </c>
      <c r="B8" s="16">
        <v>15</v>
      </c>
      <c r="C8" s="16">
        <v>29</v>
      </c>
    </row>
    <row r="9" spans="1:13" ht="15" customHeight="1" x14ac:dyDescent="0.25">
      <c r="A9" s="19" t="s">
        <v>6</v>
      </c>
      <c r="B9" s="16">
        <v>10</v>
      </c>
      <c r="C9" s="16">
        <v>36</v>
      </c>
      <c r="E9" t="s">
        <v>23</v>
      </c>
    </row>
    <row r="10" spans="1:13" x14ac:dyDescent="0.25">
      <c r="A10" s="19" t="s">
        <v>7</v>
      </c>
      <c r="B10" s="16">
        <v>15</v>
      </c>
      <c r="C10" s="16">
        <v>23</v>
      </c>
      <c r="E10" s="10" t="s">
        <v>26</v>
      </c>
    </row>
    <row r="11" spans="1:13" ht="15" customHeight="1" x14ac:dyDescent="0.25">
      <c r="A11" s="19" t="s">
        <v>8</v>
      </c>
      <c r="B11" s="16">
        <v>22</v>
      </c>
      <c r="C11" s="16">
        <v>20</v>
      </c>
      <c r="E11" t="s">
        <v>24</v>
      </c>
      <c r="F11" s="11"/>
      <c r="G11" s="11"/>
      <c r="H11" s="11"/>
      <c r="I11" s="11"/>
      <c r="J11" s="11"/>
    </row>
    <row r="12" spans="1:13" x14ac:dyDescent="0.25">
      <c r="A12" s="19" t="s">
        <v>9</v>
      </c>
      <c r="B12" s="16">
        <v>14</v>
      </c>
      <c r="C12" s="16">
        <v>39</v>
      </c>
      <c r="E12" s="11" t="s">
        <v>25</v>
      </c>
      <c r="F12" s="11"/>
      <c r="G12" s="11"/>
      <c r="H12" s="11"/>
      <c r="I12" s="11"/>
      <c r="J12" s="11"/>
    </row>
    <row r="13" spans="1:13" x14ac:dyDescent="0.25">
      <c r="A13" s="19" t="s">
        <v>10</v>
      </c>
      <c r="B13" s="16">
        <v>33</v>
      </c>
      <c r="C13" s="16">
        <v>35</v>
      </c>
      <c r="E13" s="11"/>
      <c r="F13" s="11"/>
      <c r="G13" s="11"/>
      <c r="H13" s="11"/>
      <c r="I13" s="11"/>
      <c r="J13" s="11"/>
    </row>
    <row r="14" spans="1:13" ht="15" customHeight="1" x14ac:dyDescent="0.25">
      <c r="A14" s="19" t="s">
        <v>11</v>
      </c>
      <c r="B14" s="16">
        <v>29</v>
      </c>
      <c r="C14" s="16">
        <v>32</v>
      </c>
      <c r="E14" s="96" t="s">
        <v>205</v>
      </c>
      <c r="F14" s="97"/>
      <c r="G14" s="97"/>
      <c r="H14" s="97"/>
      <c r="I14" s="97"/>
      <c r="J14" s="97"/>
      <c r="K14" s="97"/>
      <c r="L14" s="97"/>
      <c r="M14" s="98"/>
    </row>
    <row r="15" spans="1:13" x14ac:dyDescent="0.25">
      <c r="A15" s="19" t="s">
        <v>12</v>
      </c>
      <c r="B15" s="16">
        <v>35</v>
      </c>
      <c r="C15" s="16">
        <v>41</v>
      </c>
      <c r="E15" s="99"/>
      <c r="F15" s="100"/>
      <c r="G15" s="100"/>
      <c r="H15" s="100"/>
      <c r="I15" s="100"/>
      <c r="J15" s="100"/>
      <c r="K15" s="100"/>
      <c r="L15" s="100"/>
      <c r="M15" s="101"/>
    </row>
    <row r="16" spans="1:13" ht="15" customHeight="1" x14ac:dyDescent="0.25">
      <c r="A16" s="19" t="s">
        <v>13</v>
      </c>
      <c r="B16" s="16">
        <v>30</v>
      </c>
      <c r="C16" s="16">
        <v>42</v>
      </c>
      <c r="E16" s="99"/>
      <c r="F16" s="100"/>
      <c r="G16" s="100"/>
      <c r="H16" s="100"/>
      <c r="I16" s="100"/>
      <c r="J16" s="100"/>
      <c r="K16" s="100"/>
      <c r="L16" s="100"/>
      <c r="M16" s="101"/>
    </row>
    <row r="17" spans="1:13" x14ac:dyDescent="0.25">
      <c r="A17" s="19" t="s">
        <v>14</v>
      </c>
      <c r="B17" s="16">
        <v>26</v>
      </c>
      <c r="C17" s="16">
        <v>24</v>
      </c>
      <c r="E17" s="99"/>
      <c r="F17" s="100"/>
      <c r="G17" s="100"/>
      <c r="H17" s="100"/>
      <c r="I17" s="100"/>
      <c r="J17" s="100"/>
      <c r="K17" s="100"/>
      <c r="L17" s="100"/>
      <c r="M17" s="101"/>
    </row>
    <row r="18" spans="1:13" ht="15.75" thickBot="1" x14ac:dyDescent="0.3">
      <c r="A18" s="20" t="s">
        <v>15</v>
      </c>
      <c r="B18" s="17">
        <v>16</v>
      </c>
      <c r="C18" s="17">
        <v>28</v>
      </c>
      <c r="E18" s="99"/>
      <c r="F18" s="100"/>
      <c r="G18" s="100"/>
      <c r="H18" s="100"/>
      <c r="I18" s="100"/>
      <c r="J18" s="100"/>
      <c r="K18" s="100"/>
      <c r="L18" s="100"/>
      <c r="M18" s="101"/>
    </row>
    <row r="19" spans="1:13" x14ac:dyDescent="0.25">
      <c r="A19" s="83" t="s">
        <v>204</v>
      </c>
      <c r="B19" s="83"/>
      <c r="C19" s="83"/>
      <c r="E19" s="99"/>
      <c r="F19" s="100"/>
      <c r="G19" s="100"/>
      <c r="H19" s="100"/>
      <c r="I19" s="100"/>
      <c r="J19" s="100"/>
      <c r="K19" s="100"/>
      <c r="L19" s="100"/>
      <c r="M19" s="101"/>
    </row>
    <row r="20" spans="1:13" x14ac:dyDescent="0.25">
      <c r="A20" s="82"/>
      <c r="B20" s="82"/>
      <c r="C20" s="82"/>
      <c r="E20" s="99"/>
      <c r="F20" s="100"/>
      <c r="G20" s="100"/>
      <c r="H20" s="100"/>
      <c r="I20" s="100"/>
      <c r="J20" s="100"/>
      <c r="K20" s="100"/>
      <c r="L20" s="100"/>
      <c r="M20" s="101"/>
    </row>
    <row r="21" spans="1:13" x14ac:dyDescent="0.25">
      <c r="B21" s="91" t="s">
        <v>247</v>
      </c>
      <c r="C21" s="84"/>
      <c r="E21" s="99"/>
      <c r="F21" s="100"/>
      <c r="G21" s="100"/>
      <c r="H21" s="100"/>
      <c r="I21" s="100"/>
      <c r="J21" s="100"/>
      <c r="K21" s="100"/>
      <c r="L21" s="100"/>
      <c r="M21" s="101"/>
    </row>
    <row r="22" spans="1:13" x14ac:dyDescent="0.25">
      <c r="A22" s="84"/>
      <c r="B22" s="91">
        <f>CORREL(B4:B18,C4:C18)</f>
        <v>0.33237052828691138</v>
      </c>
      <c r="C22" s="84"/>
      <c r="D22" s="84"/>
      <c r="E22" s="99"/>
      <c r="F22" s="100"/>
      <c r="G22" s="100"/>
      <c r="H22" s="100"/>
      <c r="I22" s="100"/>
      <c r="J22" s="100"/>
      <c r="K22" s="100"/>
      <c r="L22" s="100"/>
      <c r="M22" s="101"/>
    </row>
    <row r="23" spans="1:13" x14ac:dyDescent="0.25">
      <c r="A23" s="84"/>
      <c r="B23" s="84"/>
      <c r="C23" s="84"/>
      <c r="E23" s="102"/>
      <c r="F23" s="103"/>
      <c r="G23" s="103"/>
      <c r="H23" s="103"/>
      <c r="I23" s="103"/>
      <c r="J23" s="103"/>
      <c r="K23" s="103"/>
      <c r="L23" s="103"/>
      <c r="M23" s="104"/>
    </row>
  </sheetData>
  <dataConsolidate/>
  <mergeCells count="4">
    <mergeCell ref="E14:M23"/>
    <mergeCell ref="A1:M1"/>
    <mergeCell ref="A20:C20"/>
    <mergeCell ref="A19:C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topLeftCell="A4" workbookViewId="0">
      <selection activeCell="D23" sqref="D23"/>
    </sheetView>
  </sheetViews>
  <sheetFormatPr defaultRowHeight="15" x14ac:dyDescent="0.25"/>
  <cols>
    <col min="1" max="1" width="10.85546875" bestFit="1" customWidth="1"/>
  </cols>
  <sheetData>
    <row r="1" spans="1:19" ht="21" x14ac:dyDescent="0.35">
      <c r="A1" s="65" t="s">
        <v>27</v>
      </c>
      <c r="B1" s="65"/>
      <c r="C1" s="65"/>
      <c r="D1" s="65"/>
      <c r="E1" s="65"/>
      <c r="F1" s="65"/>
      <c r="G1" s="65"/>
      <c r="H1" s="65"/>
      <c r="I1" s="65"/>
      <c r="J1" s="65"/>
      <c r="K1" s="65"/>
      <c r="L1" s="65"/>
      <c r="M1" s="65"/>
    </row>
    <row r="2" spans="1:19" ht="15.75" thickBot="1" x14ac:dyDescent="0.3"/>
    <row r="3" spans="1:19" ht="15.75" thickBot="1" x14ac:dyDescent="0.3">
      <c r="A3" s="28" t="s">
        <v>34</v>
      </c>
      <c r="B3" s="24" t="s">
        <v>28</v>
      </c>
      <c r="C3" s="24" t="s">
        <v>29</v>
      </c>
      <c r="E3" s="1" t="s">
        <v>30</v>
      </c>
      <c r="F3" s="2"/>
      <c r="G3" s="2"/>
      <c r="H3" s="2"/>
      <c r="I3" s="2"/>
      <c r="J3" s="2"/>
      <c r="K3" s="2"/>
      <c r="L3" s="2"/>
      <c r="M3" s="3"/>
      <c r="P3" s="23"/>
      <c r="Q3" s="23"/>
      <c r="R3" s="23"/>
      <c r="S3" s="23"/>
    </row>
    <row r="4" spans="1:19" x14ac:dyDescent="0.25">
      <c r="A4" s="25">
        <v>1</v>
      </c>
      <c r="B4" s="29">
        <v>58</v>
      </c>
      <c r="C4" s="29">
        <v>2</v>
      </c>
      <c r="E4" s="4" t="s">
        <v>31</v>
      </c>
      <c r="F4" s="5"/>
      <c r="G4" s="5"/>
      <c r="H4" s="5"/>
      <c r="I4" s="5"/>
      <c r="J4" s="5"/>
      <c r="K4" s="5"/>
      <c r="L4" s="5"/>
      <c r="M4" s="6"/>
      <c r="P4" s="22"/>
      <c r="Q4" s="22"/>
      <c r="R4" s="22"/>
      <c r="S4" s="23"/>
    </row>
    <row r="5" spans="1:19" x14ac:dyDescent="0.25">
      <c r="A5" s="26">
        <v>2</v>
      </c>
      <c r="B5" s="30">
        <v>54</v>
      </c>
      <c r="C5" s="30">
        <v>2</v>
      </c>
      <c r="E5" s="4" t="s">
        <v>35</v>
      </c>
      <c r="F5" s="5"/>
      <c r="G5" s="5"/>
      <c r="H5" s="5"/>
      <c r="I5" s="5"/>
      <c r="J5" s="5"/>
      <c r="K5" s="5"/>
      <c r="L5" s="5"/>
      <c r="M5" s="6"/>
      <c r="P5" s="21"/>
      <c r="Q5" s="21"/>
      <c r="R5" s="21"/>
      <c r="S5" s="23"/>
    </row>
    <row r="6" spans="1:19" x14ac:dyDescent="0.25">
      <c r="A6" s="26">
        <v>3</v>
      </c>
      <c r="B6" s="30">
        <v>66</v>
      </c>
      <c r="C6" s="30">
        <v>2</v>
      </c>
      <c r="E6" s="4" t="s">
        <v>32</v>
      </c>
      <c r="F6" s="5"/>
      <c r="G6" s="5"/>
      <c r="H6" s="5"/>
      <c r="I6" s="5"/>
      <c r="J6" s="5"/>
      <c r="K6" s="5"/>
      <c r="L6" s="5"/>
      <c r="M6" s="6"/>
      <c r="P6" s="21"/>
      <c r="Q6" s="21"/>
      <c r="R6" s="21"/>
      <c r="S6" s="23"/>
    </row>
    <row r="7" spans="1:19" ht="15.75" thickBot="1" x14ac:dyDescent="0.3">
      <c r="A7" s="26">
        <v>4</v>
      </c>
      <c r="B7" s="30">
        <v>64</v>
      </c>
      <c r="C7" s="30">
        <v>11</v>
      </c>
      <c r="E7" s="7" t="s">
        <v>33</v>
      </c>
      <c r="F7" s="8"/>
      <c r="G7" s="8"/>
      <c r="H7" s="8"/>
      <c r="I7" s="8"/>
      <c r="J7" s="8"/>
      <c r="K7" s="8"/>
      <c r="L7" s="8"/>
      <c r="M7" s="9"/>
      <c r="P7" s="23"/>
      <c r="Q7" s="23"/>
      <c r="R7" s="23"/>
      <c r="S7" s="23"/>
    </row>
    <row r="8" spans="1:19" x14ac:dyDescent="0.25">
      <c r="A8" s="26">
        <v>5</v>
      </c>
      <c r="B8" s="30">
        <v>73</v>
      </c>
      <c r="C8" s="30">
        <v>4</v>
      </c>
    </row>
    <row r="9" spans="1:19" x14ac:dyDescent="0.25">
      <c r="A9" s="26">
        <v>6</v>
      </c>
      <c r="B9" s="30">
        <v>80</v>
      </c>
      <c r="C9" s="30">
        <v>3</v>
      </c>
      <c r="E9" t="s">
        <v>23</v>
      </c>
    </row>
    <row r="10" spans="1:19" x14ac:dyDescent="0.25">
      <c r="A10" s="26">
        <v>7</v>
      </c>
      <c r="B10" s="30">
        <v>45</v>
      </c>
      <c r="C10" s="30">
        <v>13</v>
      </c>
      <c r="E10" s="10" t="s">
        <v>26</v>
      </c>
    </row>
    <row r="11" spans="1:19" x14ac:dyDescent="0.25">
      <c r="A11" s="26">
        <v>8</v>
      </c>
      <c r="B11" s="30">
        <v>66</v>
      </c>
      <c r="C11" s="30">
        <v>6</v>
      </c>
      <c r="E11" t="s">
        <v>24</v>
      </c>
      <c r="F11" s="11"/>
      <c r="G11" s="11"/>
      <c r="H11" s="11"/>
      <c r="I11" s="11"/>
      <c r="J11" s="11"/>
    </row>
    <row r="12" spans="1:19" x14ac:dyDescent="0.25">
      <c r="A12" s="26">
        <v>9</v>
      </c>
      <c r="B12" s="30">
        <v>75</v>
      </c>
      <c r="C12" s="30">
        <v>5</v>
      </c>
      <c r="E12" s="11" t="s">
        <v>25</v>
      </c>
      <c r="F12" s="11"/>
      <c r="G12" s="11"/>
      <c r="H12" s="11"/>
      <c r="I12" s="11"/>
      <c r="J12" s="11"/>
    </row>
    <row r="13" spans="1:19" x14ac:dyDescent="0.25">
      <c r="A13" s="26">
        <v>10</v>
      </c>
      <c r="B13" s="30">
        <v>62</v>
      </c>
      <c r="C13" s="30">
        <v>7</v>
      </c>
      <c r="E13" s="11"/>
      <c r="F13" s="11"/>
      <c r="G13" s="11"/>
      <c r="H13" s="11"/>
      <c r="I13" s="11"/>
      <c r="J13" s="11"/>
    </row>
    <row r="14" spans="1:19" x14ac:dyDescent="0.25">
      <c r="A14" s="26">
        <v>11</v>
      </c>
      <c r="B14" s="30">
        <v>88</v>
      </c>
      <c r="C14" s="30">
        <v>3</v>
      </c>
      <c r="E14" s="64">
        <f>PEARSON(B4:B22,C4:C22)</f>
        <v>-0.69310913694518883</v>
      </c>
      <c r="F14" s="64"/>
      <c r="G14" s="64"/>
      <c r="H14" s="64"/>
      <c r="I14" s="64"/>
      <c r="J14" s="64"/>
      <c r="K14" s="64"/>
      <c r="L14" s="64"/>
      <c r="M14" s="64"/>
    </row>
    <row r="15" spans="1:19" x14ac:dyDescent="0.25">
      <c r="A15" s="26">
        <v>12</v>
      </c>
      <c r="B15" s="30">
        <v>58</v>
      </c>
      <c r="C15" s="30">
        <v>8</v>
      </c>
      <c r="E15" s="64"/>
      <c r="F15" s="64"/>
      <c r="G15" s="64"/>
      <c r="H15" s="64"/>
      <c r="I15" s="64"/>
      <c r="J15" s="64"/>
      <c r="K15" s="64"/>
      <c r="L15" s="64"/>
      <c r="M15" s="64"/>
    </row>
    <row r="16" spans="1:19" x14ac:dyDescent="0.25">
      <c r="A16" s="26">
        <v>13</v>
      </c>
      <c r="B16" s="30">
        <v>81</v>
      </c>
      <c r="C16" s="30">
        <v>1</v>
      </c>
      <c r="E16" s="64"/>
      <c r="F16" s="64"/>
      <c r="G16" s="64"/>
      <c r="H16" s="64"/>
      <c r="I16" s="64"/>
      <c r="J16" s="64"/>
      <c r="K16" s="64"/>
      <c r="L16" s="64"/>
      <c r="M16" s="64"/>
    </row>
    <row r="17" spans="1:13" x14ac:dyDescent="0.25">
      <c r="A17" s="26">
        <v>14</v>
      </c>
      <c r="B17" s="30">
        <v>52</v>
      </c>
      <c r="C17" s="30">
        <v>13</v>
      </c>
      <c r="E17" s="64"/>
      <c r="F17" s="64"/>
      <c r="G17" s="64"/>
      <c r="H17" s="64"/>
      <c r="I17" s="64"/>
      <c r="J17" s="64"/>
      <c r="K17" s="64"/>
      <c r="L17" s="64"/>
      <c r="M17" s="64"/>
    </row>
    <row r="18" spans="1:13" x14ac:dyDescent="0.25">
      <c r="A18" s="26">
        <v>15</v>
      </c>
      <c r="B18" s="30">
        <v>86</v>
      </c>
      <c r="C18" s="30">
        <v>4</v>
      </c>
      <c r="E18" s="64"/>
      <c r="F18" s="64"/>
      <c r="G18" s="64"/>
      <c r="H18" s="64"/>
      <c r="I18" s="64"/>
      <c r="J18" s="64"/>
      <c r="K18" s="64"/>
      <c r="L18" s="64"/>
      <c r="M18" s="64"/>
    </row>
    <row r="19" spans="1:13" x14ac:dyDescent="0.25">
      <c r="A19" s="26">
        <v>16</v>
      </c>
      <c r="B19" s="30">
        <v>53</v>
      </c>
      <c r="C19" s="30">
        <v>4</v>
      </c>
      <c r="E19" s="64"/>
      <c r="F19" s="64"/>
      <c r="G19" s="64"/>
      <c r="H19" s="64"/>
      <c r="I19" s="64"/>
      <c r="J19" s="64"/>
      <c r="K19" s="64"/>
      <c r="L19" s="64"/>
      <c r="M19" s="64"/>
    </row>
    <row r="20" spans="1:13" x14ac:dyDescent="0.25">
      <c r="A20" s="26">
        <v>17</v>
      </c>
      <c r="B20" s="30">
        <v>39</v>
      </c>
      <c r="C20" s="30">
        <v>15</v>
      </c>
      <c r="E20" s="64"/>
      <c r="F20" s="64"/>
      <c r="G20" s="64"/>
      <c r="H20" s="64"/>
      <c r="I20" s="64"/>
      <c r="J20" s="64"/>
      <c r="K20" s="64"/>
      <c r="L20" s="64"/>
      <c r="M20" s="64"/>
    </row>
    <row r="21" spans="1:13" x14ac:dyDescent="0.25">
      <c r="A21" s="26">
        <v>18</v>
      </c>
      <c r="B21" s="30">
        <v>45</v>
      </c>
      <c r="C21" s="30">
        <v>15</v>
      </c>
      <c r="E21" s="64"/>
      <c r="F21" s="64"/>
      <c r="G21" s="64"/>
      <c r="H21" s="64"/>
      <c r="I21" s="64"/>
      <c r="J21" s="64"/>
      <c r="K21" s="64"/>
      <c r="L21" s="64"/>
      <c r="M21" s="64"/>
    </row>
    <row r="22" spans="1:13" ht="15.75" thickBot="1" x14ac:dyDescent="0.3">
      <c r="A22" s="27">
        <v>19</v>
      </c>
      <c r="B22" s="31">
        <v>72</v>
      </c>
      <c r="C22" s="31">
        <v>6</v>
      </c>
      <c r="E22" s="64"/>
      <c r="F22" s="64"/>
      <c r="G22" s="64"/>
      <c r="H22" s="64"/>
      <c r="I22" s="64"/>
      <c r="J22" s="64"/>
      <c r="K22" s="64"/>
      <c r="L22" s="64"/>
      <c r="M22" s="64"/>
    </row>
    <row r="23" spans="1:13" x14ac:dyDescent="0.25">
      <c r="E23" s="64"/>
      <c r="F23" s="64"/>
      <c r="G23" s="64"/>
      <c r="H23" s="64"/>
      <c r="I23" s="64"/>
      <c r="J23" s="64"/>
      <c r="K23" s="64"/>
      <c r="L23" s="64"/>
      <c r="M23" s="64"/>
    </row>
    <row r="24" spans="1:13" ht="15.75" x14ac:dyDescent="0.25">
      <c r="B24" s="94" t="s">
        <v>247</v>
      </c>
      <c r="C24" s="95"/>
      <c r="E24" s="105" t="s">
        <v>206</v>
      </c>
    </row>
    <row r="25" spans="1:13" x14ac:dyDescent="0.25">
      <c r="B25" s="94">
        <f>PEARSON(B4:B22,C4:C22)</f>
        <v>-0.69310913694518883</v>
      </c>
      <c r="C25" s="95"/>
    </row>
  </sheetData>
  <mergeCells count="4">
    <mergeCell ref="E14:M23"/>
    <mergeCell ref="A1:M1"/>
    <mergeCell ref="B25:C25"/>
    <mergeCell ref="B24:C24"/>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topLeftCell="A14" workbookViewId="0">
      <selection activeCell="G29" sqref="G29"/>
    </sheetView>
  </sheetViews>
  <sheetFormatPr defaultRowHeight="15" x14ac:dyDescent="0.25"/>
  <cols>
    <col min="1" max="1" width="12.5703125" bestFit="1" customWidth="1"/>
    <col min="2" max="2" width="12.140625" bestFit="1" customWidth="1"/>
  </cols>
  <sheetData>
    <row r="1" spans="1:12" ht="21" x14ac:dyDescent="0.35">
      <c r="A1" s="65" t="s">
        <v>27</v>
      </c>
      <c r="B1" s="65"/>
      <c r="C1" s="65"/>
      <c r="D1" s="65"/>
      <c r="E1" s="65"/>
      <c r="F1" s="65"/>
      <c r="G1" s="65"/>
      <c r="H1" s="65"/>
      <c r="I1" s="65"/>
      <c r="J1" s="65"/>
      <c r="K1" s="65"/>
      <c r="L1" s="65"/>
    </row>
    <row r="2" spans="1:12" ht="15.75" thickBot="1" x14ac:dyDescent="0.3"/>
    <row r="3" spans="1:12" ht="15.75" thickBot="1" x14ac:dyDescent="0.3">
      <c r="A3" s="32" t="s">
        <v>36</v>
      </c>
      <c r="B3" s="32" t="s">
        <v>37</v>
      </c>
      <c r="D3" s="66" t="s">
        <v>38</v>
      </c>
      <c r="E3" s="67"/>
      <c r="F3" s="67"/>
      <c r="G3" s="67"/>
      <c r="H3" s="67"/>
      <c r="I3" s="68"/>
    </row>
    <row r="4" spans="1:12" x14ac:dyDescent="0.25">
      <c r="A4" s="33">
        <v>3</v>
      </c>
      <c r="B4" s="15">
        <v>3</v>
      </c>
      <c r="D4" s="69"/>
      <c r="E4" s="70"/>
      <c r="F4" s="70"/>
      <c r="G4" s="70"/>
      <c r="H4" s="70"/>
      <c r="I4" s="71"/>
    </row>
    <row r="5" spans="1:12" x14ac:dyDescent="0.25">
      <c r="A5" s="34">
        <v>5</v>
      </c>
      <c r="B5" s="16">
        <v>3</v>
      </c>
      <c r="D5" s="69"/>
      <c r="E5" s="70"/>
      <c r="F5" s="70"/>
      <c r="G5" s="70"/>
      <c r="H5" s="70"/>
      <c r="I5" s="71"/>
    </row>
    <row r="6" spans="1:12" x14ac:dyDescent="0.25">
      <c r="A6" s="34">
        <v>5</v>
      </c>
      <c r="B6" s="16">
        <v>5</v>
      </c>
      <c r="D6" s="69"/>
      <c r="E6" s="70"/>
      <c r="F6" s="70"/>
      <c r="G6" s="70"/>
      <c r="H6" s="70"/>
      <c r="I6" s="71"/>
    </row>
    <row r="7" spans="1:12" x14ac:dyDescent="0.25">
      <c r="A7" s="34">
        <v>2</v>
      </c>
      <c r="B7" s="16">
        <v>4</v>
      </c>
      <c r="D7" s="69"/>
      <c r="E7" s="70"/>
      <c r="F7" s="70"/>
      <c r="G7" s="70"/>
      <c r="H7" s="70"/>
      <c r="I7" s="71"/>
    </row>
    <row r="8" spans="1:12" ht="15.75" thickBot="1" x14ac:dyDescent="0.3">
      <c r="A8" s="34">
        <v>4</v>
      </c>
      <c r="B8" s="16">
        <v>3</v>
      </c>
      <c r="D8" s="72"/>
      <c r="E8" s="73"/>
      <c r="F8" s="73"/>
      <c r="G8" s="73"/>
      <c r="H8" s="73"/>
      <c r="I8" s="74"/>
    </row>
    <row r="9" spans="1:12" x14ac:dyDescent="0.25">
      <c r="A9" s="34">
        <v>1</v>
      </c>
      <c r="B9" s="16">
        <v>5</v>
      </c>
    </row>
    <row r="10" spans="1:12" x14ac:dyDescent="0.25">
      <c r="A10" s="34">
        <v>3</v>
      </c>
      <c r="B10" s="16">
        <v>4</v>
      </c>
      <c r="D10" t="s">
        <v>23</v>
      </c>
    </row>
    <row r="11" spans="1:12" x14ac:dyDescent="0.25">
      <c r="A11" s="34">
        <v>1</v>
      </c>
      <c r="B11" s="16">
        <v>3</v>
      </c>
      <c r="D11" s="10" t="s">
        <v>26</v>
      </c>
    </row>
    <row r="12" spans="1:12" x14ac:dyDescent="0.25">
      <c r="A12" s="34">
        <v>3</v>
      </c>
      <c r="B12" s="16">
        <v>4</v>
      </c>
      <c r="D12" t="s">
        <v>24</v>
      </c>
      <c r="E12" s="11"/>
      <c r="F12" s="11"/>
      <c r="G12" s="11"/>
      <c r="H12" s="11"/>
      <c r="I12" s="11"/>
    </row>
    <row r="13" spans="1:12" x14ac:dyDescent="0.25">
      <c r="A13" s="34">
        <v>5</v>
      </c>
      <c r="B13" s="16">
        <v>1</v>
      </c>
      <c r="D13" s="11" t="s">
        <v>25</v>
      </c>
      <c r="E13" s="11"/>
      <c r="F13" s="11"/>
      <c r="G13" s="11"/>
      <c r="H13" s="11"/>
      <c r="I13" s="11"/>
    </row>
    <row r="14" spans="1:12" x14ac:dyDescent="0.25">
      <c r="A14" s="34">
        <v>5</v>
      </c>
      <c r="B14" s="16">
        <v>5</v>
      </c>
      <c r="D14" s="11"/>
      <c r="E14" s="11"/>
      <c r="F14" s="11"/>
      <c r="G14" s="11"/>
      <c r="H14" s="11"/>
      <c r="I14" s="11"/>
    </row>
    <row r="15" spans="1:12" x14ac:dyDescent="0.25">
      <c r="A15" s="34">
        <v>1</v>
      </c>
      <c r="B15" s="16">
        <v>2</v>
      </c>
      <c r="D15" s="64" t="s">
        <v>207</v>
      </c>
      <c r="E15" s="64"/>
      <c r="F15" s="64"/>
      <c r="G15" s="64"/>
      <c r="H15" s="64"/>
      <c r="I15" s="64"/>
      <c r="J15" s="64"/>
      <c r="K15" s="64"/>
      <c r="L15" s="64"/>
    </row>
    <row r="16" spans="1:12" x14ac:dyDescent="0.25">
      <c r="A16" s="34">
        <v>3</v>
      </c>
      <c r="B16" s="16">
        <v>5</v>
      </c>
      <c r="D16" s="64"/>
      <c r="E16" s="64"/>
      <c r="F16" s="64"/>
      <c r="G16" s="64"/>
      <c r="H16" s="64"/>
      <c r="I16" s="64"/>
      <c r="J16" s="64"/>
      <c r="K16" s="64"/>
      <c r="L16" s="64"/>
    </row>
    <row r="17" spans="1:12" x14ac:dyDescent="0.25">
      <c r="A17" s="34">
        <v>1</v>
      </c>
      <c r="B17" s="16">
        <v>5</v>
      </c>
      <c r="D17" s="64"/>
      <c r="E17" s="64"/>
      <c r="F17" s="64"/>
      <c r="G17" s="64"/>
      <c r="H17" s="64"/>
      <c r="I17" s="64"/>
      <c r="J17" s="64"/>
      <c r="K17" s="64"/>
      <c r="L17" s="64"/>
    </row>
    <row r="18" spans="1:12" x14ac:dyDescent="0.25">
      <c r="A18" s="34">
        <v>3</v>
      </c>
      <c r="B18" s="16">
        <v>1</v>
      </c>
      <c r="D18" s="64"/>
      <c r="E18" s="64"/>
      <c r="F18" s="64"/>
      <c r="G18" s="64"/>
      <c r="H18" s="64"/>
      <c r="I18" s="64"/>
      <c r="J18" s="64"/>
      <c r="K18" s="64"/>
      <c r="L18" s="64"/>
    </row>
    <row r="19" spans="1:12" x14ac:dyDescent="0.25">
      <c r="A19" s="34">
        <v>4</v>
      </c>
      <c r="B19" s="16">
        <v>2</v>
      </c>
      <c r="D19" s="64"/>
      <c r="E19" s="64"/>
      <c r="F19" s="64"/>
      <c r="G19" s="64"/>
      <c r="H19" s="64"/>
      <c r="I19" s="64"/>
      <c r="J19" s="64"/>
      <c r="K19" s="64"/>
      <c r="L19" s="64"/>
    </row>
    <row r="20" spans="1:12" x14ac:dyDescent="0.25">
      <c r="A20" s="34">
        <v>3</v>
      </c>
      <c r="B20" s="16">
        <v>2</v>
      </c>
      <c r="D20" s="64"/>
      <c r="E20" s="64"/>
      <c r="F20" s="64"/>
      <c r="G20" s="64"/>
      <c r="H20" s="64"/>
      <c r="I20" s="64"/>
      <c r="J20" s="64"/>
      <c r="K20" s="64"/>
      <c r="L20" s="64"/>
    </row>
    <row r="21" spans="1:12" x14ac:dyDescent="0.25">
      <c r="A21" s="34">
        <v>1</v>
      </c>
      <c r="B21" s="16">
        <v>4</v>
      </c>
      <c r="D21" s="64"/>
      <c r="E21" s="64"/>
      <c r="F21" s="64"/>
      <c r="G21" s="64"/>
      <c r="H21" s="64"/>
      <c r="I21" s="64"/>
      <c r="J21" s="64"/>
      <c r="K21" s="64"/>
      <c r="L21" s="64"/>
    </row>
    <row r="22" spans="1:12" x14ac:dyDescent="0.25">
      <c r="A22" s="34">
        <v>3</v>
      </c>
      <c r="B22" s="16">
        <v>1</v>
      </c>
      <c r="D22" s="64"/>
      <c r="E22" s="64"/>
      <c r="F22" s="64"/>
      <c r="G22" s="64"/>
      <c r="H22" s="64"/>
      <c r="I22" s="64"/>
      <c r="J22" s="64"/>
      <c r="K22" s="64"/>
      <c r="L22" s="64"/>
    </row>
    <row r="23" spans="1:12" x14ac:dyDescent="0.25">
      <c r="A23" s="34">
        <v>3</v>
      </c>
      <c r="B23" s="16">
        <v>1</v>
      </c>
      <c r="D23" s="64"/>
      <c r="E23" s="64"/>
      <c r="F23" s="64"/>
      <c r="G23" s="64"/>
      <c r="H23" s="64"/>
      <c r="I23" s="64"/>
      <c r="J23" s="64"/>
      <c r="K23" s="64"/>
      <c r="L23" s="64"/>
    </row>
    <row r="24" spans="1:12" x14ac:dyDescent="0.25">
      <c r="A24" s="34">
        <v>3</v>
      </c>
      <c r="B24" s="16">
        <v>4</v>
      </c>
      <c r="D24" s="64"/>
      <c r="E24" s="64"/>
      <c r="F24" s="64"/>
      <c r="G24" s="64"/>
      <c r="H24" s="64"/>
      <c r="I24" s="64"/>
      <c r="J24" s="64"/>
      <c r="K24" s="64"/>
      <c r="L24" s="64"/>
    </row>
    <row r="25" spans="1:12" x14ac:dyDescent="0.25">
      <c r="A25" s="34">
        <v>1</v>
      </c>
      <c r="B25" s="35">
        <v>4</v>
      </c>
      <c r="D25" s="37"/>
      <c r="E25" s="37"/>
      <c r="F25" s="37"/>
      <c r="G25" s="37"/>
      <c r="H25" s="37"/>
      <c r="I25" s="37"/>
      <c r="J25" s="37"/>
    </row>
    <row r="26" spans="1:12" x14ac:dyDescent="0.25">
      <c r="A26" s="34">
        <v>2</v>
      </c>
      <c r="B26" s="16">
        <v>1</v>
      </c>
      <c r="D26" s="37"/>
      <c r="E26" s="37"/>
      <c r="F26" s="37"/>
      <c r="G26" s="37"/>
      <c r="H26" s="37"/>
      <c r="I26" s="37"/>
      <c r="J26" s="37"/>
    </row>
    <row r="27" spans="1:12" x14ac:dyDescent="0.25">
      <c r="A27" s="34">
        <v>5</v>
      </c>
      <c r="B27" s="16">
        <v>5</v>
      </c>
      <c r="D27" s="106" t="s">
        <v>257</v>
      </c>
      <c r="E27" s="106"/>
      <c r="F27" s="37"/>
      <c r="G27" s="37"/>
      <c r="H27" s="37"/>
      <c r="I27" s="37"/>
      <c r="J27" s="37"/>
    </row>
    <row r="28" spans="1:12" x14ac:dyDescent="0.25">
      <c r="A28" s="34">
        <v>2</v>
      </c>
      <c r="B28" s="16">
        <v>2</v>
      </c>
      <c r="D28" s="106">
        <f>PEARSON(A4:A33,B4:B33)</f>
        <v>4.809273525399161E-2</v>
      </c>
      <c r="E28" s="106"/>
      <c r="F28" s="37"/>
      <c r="G28" s="37"/>
      <c r="H28" s="37"/>
      <c r="I28" s="37"/>
      <c r="J28" s="37"/>
    </row>
    <row r="29" spans="1:12" x14ac:dyDescent="0.25">
      <c r="A29" s="34">
        <v>5</v>
      </c>
      <c r="B29" s="16">
        <v>2</v>
      </c>
      <c r="D29" s="37"/>
      <c r="E29" s="37"/>
      <c r="F29" s="37"/>
      <c r="G29" s="37"/>
      <c r="H29" s="37"/>
      <c r="I29" s="37"/>
      <c r="J29" s="37"/>
    </row>
    <row r="30" spans="1:12" x14ac:dyDescent="0.25">
      <c r="A30" s="34">
        <v>1</v>
      </c>
      <c r="B30" s="16">
        <v>3</v>
      </c>
      <c r="D30" s="37"/>
      <c r="E30" s="37"/>
      <c r="F30" s="37"/>
      <c r="G30" s="37"/>
      <c r="H30" s="37"/>
      <c r="I30" s="37"/>
      <c r="J30" s="37"/>
    </row>
    <row r="31" spans="1:12" x14ac:dyDescent="0.25">
      <c r="A31" s="34">
        <v>2</v>
      </c>
      <c r="B31" s="16">
        <v>1</v>
      </c>
    </row>
    <row r="32" spans="1:12" x14ac:dyDescent="0.25">
      <c r="A32" s="34">
        <v>3</v>
      </c>
      <c r="B32" s="16">
        <v>4</v>
      </c>
    </row>
    <row r="33" spans="1:2" ht="15.75" thickBot="1" x14ac:dyDescent="0.3">
      <c r="A33" s="36">
        <v>1</v>
      </c>
      <c r="B33" s="17">
        <v>1</v>
      </c>
    </row>
  </sheetData>
  <mergeCells count="5">
    <mergeCell ref="D3:I8"/>
    <mergeCell ref="D15:L24"/>
    <mergeCell ref="A1:L1"/>
    <mergeCell ref="D28:E28"/>
    <mergeCell ref="D27:E2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9"/>
  <sheetViews>
    <sheetView topLeftCell="A97" workbookViewId="0">
      <selection activeCell="I25" sqref="I25"/>
    </sheetView>
  </sheetViews>
  <sheetFormatPr defaultRowHeight="15" x14ac:dyDescent="0.25"/>
  <cols>
    <col min="1" max="1" width="22.42578125" bestFit="1" customWidth="1"/>
    <col min="2" max="3" width="9.5703125" bestFit="1" customWidth="1"/>
  </cols>
  <sheetData>
    <row r="1" spans="1:13" ht="21" x14ac:dyDescent="0.35">
      <c r="A1" s="65" t="s">
        <v>27</v>
      </c>
      <c r="B1" s="65"/>
      <c r="C1" s="65"/>
      <c r="D1" s="65"/>
      <c r="E1" s="65"/>
      <c r="F1" s="65"/>
      <c r="G1" s="65"/>
      <c r="H1" s="65"/>
      <c r="I1" s="65"/>
      <c r="J1" s="65"/>
      <c r="K1" s="65"/>
      <c r="L1" s="65"/>
      <c r="M1" s="65"/>
    </row>
    <row r="3" spans="1:13" ht="15" customHeight="1" x14ac:dyDescent="0.25">
      <c r="A3" s="40" t="s">
        <v>39</v>
      </c>
      <c r="B3" s="40" t="s">
        <v>153</v>
      </c>
      <c r="C3" s="40" t="s">
        <v>154</v>
      </c>
      <c r="E3" s="69" t="s">
        <v>155</v>
      </c>
      <c r="F3" s="70"/>
      <c r="G3" s="70"/>
      <c r="H3" s="70"/>
      <c r="I3" s="70"/>
      <c r="J3" s="70"/>
      <c r="K3" s="70"/>
      <c r="L3" s="70"/>
      <c r="M3" s="70"/>
    </row>
    <row r="4" spans="1:13" x14ac:dyDescent="0.25">
      <c r="A4" s="38" t="s">
        <v>40</v>
      </c>
      <c r="B4" s="39">
        <v>16</v>
      </c>
      <c r="C4" s="39">
        <v>257</v>
      </c>
      <c r="E4" s="69"/>
      <c r="F4" s="70"/>
      <c r="G4" s="70"/>
      <c r="H4" s="70"/>
      <c r="I4" s="70"/>
      <c r="J4" s="70"/>
      <c r="K4" s="70"/>
      <c r="L4" s="70"/>
      <c r="M4" s="70"/>
    </row>
    <row r="5" spans="1:13" x14ac:dyDescent="0.25">
      <c r="A5" s="38" t="s">
        <v>41</v>
      </c>
      <c r="B5" s="39">
        <v>54</v>
      </c>
      <c r="C5" s="39">
        <v>41</v>
      </c>
      <c r="E5" s="69"/>
      <c r="F5" s="70"/>
      <c r="G5" s="70"/>
      <c r="H5" s="70"/>
      <c r="I5" s="70"/>
      <c r="J5" s="70"/>
      <c r="K5" s="70"/>
      <c r="L5" s="70"/>
      <c r="M5" s="70"/>
    </row>
    <row r="6" spans="1:13" x14ac:dyDescent="0.25">
      <c r="A6" s="38" t="s">
        <v>42</v>
      </c>
      <c r="B6" s="39">
        <v>29</v>
      </c>
      <c r="C6" s="39">
        <v>295</v>
      </c>
      <c r="E6" s="69"/>
      <c r="F6" s="70"/>
      <c r="G6" s="70"/>
      <c r="H6" s="70"/>
      <c r="I6" s="70"/>
      <c r="J6" s="70"/>
      <c r="K6" s="70"/>
      <c r="L6" s="70"/>
      <c r="M6" s="70"/>
    </row>
    <row r="7" spans="1:13" x14ac:dyDescent="0.25">
      <c r="A7" s="38" t="s">
        <v>43</v>
      </c>
      <c r="B7" s="39">
        <v>96</v>
      </c>
      <c r="C7" s="39">
        <v>22</v>
      </c>
      <c r="E7" s="69"/>
      <c r="F7" s="70"/>
      <c r="G7" s="70"/>
      <c r="H7" s="70"/>
      <c r="I7" s="70"/>
      <c r="J7" s="70"/>
      <c r="K7" s="70"/>
      <c r="L7" s="70"/>
      <c r="M7" s="70"/>
    </row>
    <row r="8" spans="1:13" x14ac:dyDescent="0.25">
      <c r="A8" s="38" t="s">
        <v>44</v>
      </c>
      <c r="B8" s="39">
        <v>99</v>
      </c>
      <c r="C8" s="39">
        <v>30</v>
      </c>
      <c r="E8" s="69"/>
      <c r="F8" s="70"/>
      <c r="G8" s="70"/>
      <c r="H8" s="70"/>
      <c r="I8" s="70"/>
      <c r="J8" s="70"/>
      <c r="K8" s="70"/>
      <c r="L8" s="70"/>
      <c r="M8" s="70"/>
    </row>
    <row r="9" spans="1:13" x14ac:dyDescent="0.25">
      <c r="A9" s="38" t="s">
        <v>45</v>
      </c>
      <c r="B9" s="39">
        <v>98</v>
      </c>
      <c r="C9" s="39">
        <v>5</v>
      </c>
    </row>
    <row r="10" spans="1:13" x14ac:dyDescent="0.25">
      <c r="A10" s="38" t="s">
        <v>46</v>
      </c>
      <c r="B10" s="39">
        <v>98</v>
      </c>
      <c r="C10" s="39">
        <v>5</v>
      </c>
      <c r="E10" t="s">
        <v>23</v>
      </c>
    </row>
    <row r="11" spans="1:13" x14ac:dyDescent="0.25">
      <c r="A11" s="38" t="s">
        <v>47</v>
      </c>
      <c r="B11" s="39">
        <v>48</v>
      </c>
      <c r="C11" s="39">
        <v>89</v>
      </c>
      <c r="E11" s="10" t="s">
        <v>26</v>
      </c>
    </row>
    <row r="12" spans="1:13" x14ac:dyDescent="0.25">
      <c r="A12" s="38" t="s">
        <v>48</v>
      </c>
      <c r="B12" s="39">
        <v>98</v>
      </c>
      <c r="C12" s="39">
        <v>6</v>
      </c>
      <c r="E12" t="s">
        <v>24</v>
      </c>
      <c r="F12" s="11"/>
      <c r="G12" s="11"/>
      <c r="H12" s="11"/>
      <c r="I12" s="11"/>
      <c r="J12" s="11"/>
    </row>
    <row r="13" spans="1:13" x14ac:dyDescent="0.25">
      <c r="A13" s="38" t="s">
        <v>49</v>
      </c>
      <c r="B13" s="39">
        <v>19</v>
      </c>
      <c r="C13" s="39">
        <v>156</v>
      </c>
      <c r="E13" s="11" t="s">
        <v>25</v>
      </c>
      <c r="F13" s="11"/>
      <c r="G13" s="11"/>
      <c r="H13" s="11"/>
      <c r="I13" s="11"/>
      <c r="J13" s="11"/>
    </row>
    <row r="14" spans="1:13" x14ac:dyDescent="0.25">
      <c r="A14" s="38" t="s">
        <v>50</v>
      </c>
      <c r="B14" s="39">
        <v>28</v>
      </c>
      <c r="C14" s="39">
        <v>107</v>
      </c>
      <c r="E14" s="11"/>
      <c r="F14" s="11"/>
      <c r="G14" s="11"/>
      <c r="H14" s="11"/>
      <c r="I14" s="11"/>
      <c r="J14" s="11"/>
    </row>
    <row r="15" spans="1:13" x14ac:dyDescent="0.25">
      <c r="A15" s="38" t="s">
        <v>51</v>
      </c>
      <c r="B15" s="39">
        <v>78</v>
      </c>
      <c r="C15" s="39">
        <v>83</v>
      </c>
      <c r="E15" s="64" t="s">
        <v>206</v>
      </c>
      <c r="F15" s="64"/>
      <c r="G15" s="64"/>
      <c r="H15" s="64"/>
      <c r="I15" s="64"/>
      <c r="J15" s="64"/>
      <c r="K15" s="64"/>
      <c r="L15" s="64"/>
      <c r="M15" s="64"/>
    </row>
    <row r="16" spans="1:13" x14ac:dyDescent="0.25">
      <c r="A16" s="38" t="s">
        <v>52</v>
      </c>
      <c r="B16" s="39">
        <v>85</v>
      </c>
      <c r="C16" s="39">
        <v>40</v>
      </c>
      <c r="E16" s="64"/>
      <c r="F16" s="64"/>
      <c r="G16" s="64"/>
      <c r="H16" s="64"/>
      <c r="I16" s="64"/>
      <c r="J16" s="64"/>
      <c r="K16" s="64"/>
      <c r="L16" s="64"/>
      <c r="M16" s="64"/>
    </row>
    <row r="17" spans="1:17" x14ac:dyDescent="0.25">
      <c r="A17" s="38" t="s">
        <v>53</v>
      </c>
      <c r="B17" s="39">
        <v>98</v>
      </c>
      <c r="C17" s="39">
        <v>17</v>
      </c>
      <c r="E17" s="64"/>
      <c r="F17" s="64"/>
      <c r="G17" s="64"/>
      <c r="H17" s="64"/>
      <c r="I17" s="64"/>
      <c r="J17" s="64"/>
      <c r="K17" s="64"/>
      <c r="L17" s="64"/>
      <c r="M17" s="64"/>
    </row>
    <row r="18" spans="1:17" x14ac:dyDescent="0.25">
      <c r="A18" s="38" t="s">
        <v>54</v>
      </c>
      <c r="B18" s="39">
        <v>58</v>
      </c>
      <c r="C18" s="39">
        <v>122</v>
      </c>
      <c r="E18" s="64"/>
      <c r="F18" s="64"/>
      <c r="G18" s="64"/>
      <c r="H18" s="64"/>
      <c r="I18" s="64"/>
      <c r="J18" s="64"/>
      <c r="K18" s="64"/>
      <c r="L18" s="64"/>
      <c r="M18" s="64"/>
    </row>
    <row r="19" spans="1:17" x14ac:dyDescent="0.25">
      <c r="A19" s="38" t="s">
        <v>55</v>
      </c>
      <c r="B19" s="39">
        <v>53</v>
      </c>
      <c r="C19" s="39">
        <v>154</v>
      </c>
      <c r="E19" s="64"/>
      <c r="F19" s="64"/>
      <c r="G19" s="64"/>
      <c r="H19" s="64"/>
      <c r="I19" s="64"/>
      <c r="J19" s="64"/>
      <c r="K19" s="64"/>
      <c r="L19" s="64"/>
      <c r="M19" s="64"/>
    </row>
    <row r="20" spans="1:17" x14ac:dyDescent="0.25">
      <c r="A20" s="38" t="s">
        <v>56</v>
      </c>
      <c r="B20" s="39">
        <v>98</v>
      </c>
      <c r="C20" s="39">
        <v>6</v>
      </c>
      <c r="E20" s="64"/>
      <c r="F20" s="64"/>
      <c r="G20" s="64"/>
      <c r="H20" s="64"/>
      <c r="I20" s="64"/>
      <c r="J20" s="64"/>
      <c r="K20" s="64"/>
      <c r="L20" s="64"/>
      <c r="M20" s="64"/>
    </row>
    <row r="21" spans="1:17" x14ac:dyDescent="0.25">
      <c r="A21" s="38" t="s">
        <v>57</v>
      </c>
      <c r="B21" s="39">
        <v>27</v>
      </c>
      <c r="C21" s="39">
        <v>172</v>
      </c>
      <c r="E21" s="64"/>
      <c r="F21" s="64"/>
      <c r="G21" s="64"/>
      <c r="H21" s="64"/>
      <c r="I21" s="64"/>
      <c r="J21" s="64"/>
      <c r="K21" s="64"/>
      <c r="L21" s="64"/>
      <c r="M21" s="64"/>
    </row>
    <row r="22" spans="1:17" x14ac:dyDescent="0.25">
      <c r="A22" s="38" t="s">
        <v>58</v>
      </c>
      <c r="B22" s="39">
        <v>22</v>
      </c>
      <c r="C22" s="39">
        <v>198</v>
      </c>
      <c r="E22" s="64"/>
      <c r="F22" s="64"/>
      <c r="G22" s="64"/>
      <c r="H22" s="64"/>
      <c r="I22" s="64"/>
      <c r="J22" s="64"/>
      <c r="K22" s="64"/>
      <c r="L22" s="64"/>
      <c r="M22" s="64"/>
    </row>
    <row r="23" spans="1:17" x14ac:dyDescent="0.25">
      <c r="A23" s="38" t="s">
        <v>59</v>
      </c>
      <c r="B23" s="39">
        <v>96</v>
      </c>
      <c r="C23" s="39">
        <v>12</v>
      </c>
      <c r="E23" s="64"/>
      <c r="F23" s="64"/>
      <c r="G23" s="64"/>
      <c r="H23" s="64"/>
      <c r="I23" s="64"/>
      <c r="J23" s="64"/>
      <c r="K23" s="64"/>
      <c r="L23" s="64"/>
      <c r="M23" s="64"/>
    </row>
    <row r="24" spans="1:17" x14ac:dyDescent="0.25">
      <c r="A24" s="38" t="s">
        <v>60</v>
      </c>
      <c r="B24" s="39">
        <v>77</v>
      </c>
      <c r="C24" s="39">
        <v>41</v>
      </c>
      <c r="E24" s="64"/>
      <c r="F24" s="64"/>
      <c r="G24" s="64"/>
      <c r="H24" s="64"/>
      <c r="I24" s="64"/>
      <c r="J24" s="64"/>
      <c r="K24" s="64"/>
      <c r="L24" s="64"/>
      <c r="M24" s="64"/>
    </row>
    <row r="25" spans="1:17" x14ac:dyDescent="0.25">
      <c r="A25" s="38" t="s">
        <v>61</v>
      </c>
      <c r="B25" s="39">
        <v>92</v>
      </c>
      <c r="C25" s="39">
        <v>31</v>
      </c>
    </row>
    <row r="26" spans="1:17" x14ac:dyDescent="0.25">
      <c r="A26" s="38" t="s">
        <v>62</v>
      </c>
      <c r="B26" s="39">
        <v>54</v>
      </c>
      <c r="C26" s="39">
        <v>207</v>
      </c>
    </row>
    <row r="27" spans="1:17" x14ac:dyDescent="0.25">
      <c r="A27" s="38" t="s">
        <v>63</v>
      </c>
      <c r="B27" s="39">
        <v>95</v>
      </c>
      <c r="C27" s="39">
        <v>14</v>
      </c>
      <c r="E27" s="87" t="s">
        <v>247</v>
      </c>
      <c r="F27" s="87"/>
      <c r="I27" s="64"/>
      <c r="J27" s="64"/>
      <c r="K27" s="64"/>
      <c r="L27" s="64"/>
      <c r="M27" s="64"/>
      <c r="N27" s="64"/>
      <c r="O27" s="64"/>
      <c r="P27" s="64"/>
      <c r="Q27" s="64"/>
    </row>
    <row r="28" spans="1:17" x14ac:dyDescent="0.25">
      <c r="A28" s="38" t="s">
        <v>64</v>
      </c>
      <c r="B28" s="39">
        <v>96</v>
      </c>
      <c r="C28" s="39">
        <v>8</v>
      </c>
      <c r="E28" s="87">
        <f>PEARSON(B4:B116,C4:C116)</f>
        <v>-0.81218404048130144</v>
      </c>
      <c r="F28" s="87"/>
      <c r="I28" s="64"/>
      <c r="J28" s="64"/>
      <c r="K28" s="64"/>
      <c r="L28" s="64"/>
      <c r="M28" s="64"/>
      <c r="N28" s="64"/>
      <c r="O28" s="64"/>
      <c r="P28" s="64"/>
      <c r="Q28" s="64"/>
    </row>
    <row r="29" spans="1:17" x14ac:dyDescent="0.25">
      <c r="A29" s="38" t="s">
        <v>65</v>
      </c>
      <c r="B29" s="39">
        <v>98</v>
      </c>
      <c r="C29" s="39">
        <v>5</v>
      </c>
      <c r="I29" s="64"/>
      <c r="J29" s="64"/>
      <c r="K29" s="64"/>
      <c r="L29" s="64"/>
      <c r="M29" s="64"/>
      <c r="N29" s="64"/>
      <c r="O29" s="64"/>
      <c r="P29" s="64"/>
      <c r="Q29" s="64"/>
    </row>
    <row r="30" spans="1:17" x14ac:dyDescent="0.25">
      <c r="A30" s="38" t="s">
        <v>66</v>
      </c>
      <c r="B30" s="39">
        <v>81</v>
      </c>
      <c r="C30" s="39">
        <v>49</v>
      </c>
      <c r="I30" s="64"/>
      <c r="J30" s="64"/>
      <c r="K30" s="64"/>
      <c r="L30" s="64"/>
      <c r="M30" s="64"/>
      <c r="N30" s="64"/>
      <c r="O30" s="64"/>
      <c r="P30" s="64"/>
      <c r="Q30" s="64"/>
    </row>
    <row r="31" spans="1:17" x14ac:dyDescent="0.25">
      <c r="A31" s="38" t="s">
        <v>67</v>
      </c>
      <c r="B31" s="39">
        <v>86</v>
      </c>
      <c r="C31" s="39">
        <v>35</v>
      </c>
      <c r="I31" s="64"/>
      <c r="J31" s="64"/>
      <c r="K31" s="64"/>
      <c r="L31" s="64"/>
      <c r="M31" s="64"/>
      <c r="N31" s="64"/>
      <c r="O31" s="64"/>
      <c r="P31" s="64"/>
      <c r="Q31" s="64"/>
    </row>
    <row r="32" spans="1:17" x14ac:dyDescent="0.25">
      <c r="A32" s="38" t="s">
        <v>68</v>
      </c>
      <c r="B32" s="39">
        <v>38</v>
      </c>
      <c r="C32" s="39">
        <v>52</v>
      </c>
      <c r="I32" s="64"/>
      <c r="J32" s="64"/>
      <c r="K32" s="64"/>
      <c r="L32" s="64"/>
      <c r="M32" s="64"/>
      <c r="N32" s="64"/>
      <c r="O32" s="64"/>
      <c r="P32" s="64"/>
      <c r="Q32" s="64"/>
    </row>
    <row r="33" spans="1:17" x14ac:dyDescent="0.25">
      <c r="A33" s="38" t="s">
        <v>69</v>
      </c>
      <c r="B33" s="39">
        <v>73</v>
      </c>
      <c r="C33" s="39">
        <v>42</v>
      </c>
      <c r="I33" s="64"/>
      <c r="J33" s="64"/>
      <c r="K33" s="64"/>
      <c r="L33" s="64"/>
      <c r="M33" s="64"/>
      <c r="N33" s="64"/>
      <c r="O33" s="64"/>
      <c r="P33" s="64"/>
      <c r="Q33" s="64"/>
    </row>
    <row r="34" spans="1:17" x14ac:dyDescent="0.25">
      <c r="A34" s="38" t="s">
        <v>70</v>
      </c>
      <c r="B34" s="39">
        <v>10</v>
      </c>
      <c r="C34" s="39">
        <v>105</v>
      </c>
      <c r="I34" s="64"/>
      <c r="J34" s="64"/>
      <c r="K34" s="64"/>
      <c r="L34" s="64"/>
      <c r="M34" s="64"/>
      <c r="N34" s="64"/>
      <c r="O34" s="64"/>
      <c r="P34" s="64"/>
      <c r="Q34" s="64"/>
    </row>
    <row r="35" spans="1:17" x14ac:dyDescent="0.25">
      <c r="A35" s="38" t="s">
        <v>71</v>
      </c>
      <c r="B35" s="39">
        <v>27</v>
      </c>
      <c r="C35" s="39">
        <v>176</v>
      </c>
      <c r="I35" s="64"/>
      <c r="J35" s="64"/>
      <c r="K35" s="64"/>
      <c r="L35" s="64"/>
      <c r="M35" s="64"/>
      <c r="N35" s="64"/>
      <c r="O35" s="64"/>
      <c r="P35" s="64"/>
      <c r="Q35" s="64"/>
    </row>
    <row r="36" spans="1:17" x14ac:dyDescent="0.25">
      <c r="A36" s="38" t="s">
        <v>72</v>
      </c>
      <c r="B36" s="39">
        <v>98</v>
      </c>
      <c r="C36" s="39">
        <v>5</v>
      </c>
      <c r="I36" s="64"/>
      <c r="J36" s="64"/>
      <c r="K36" s="64"/>
      <c r="L36" s="64"/>
      <c r="M36" s="64"/>
      <c r="N36" s="64"/>
      <c r="O36" s="64"/>
      <c r="P36" s="64"/>
      <c r="Q36" s="64"/>
    </row>
    <row r="37" spans="1:17" x14ac:dyDescent="0.25">
      <c r="A37" s="38" t="s">
        <v>73</v>
      </c>
      <c r="B37" s="39">
        <v>98</v>
      </c>
      <c r="C37" s="39">
        <v>5</v>
      </c>
    </row>
    <row r="38" spans="1:17" x14ac:dyDescent="0.25">
      <c r="A38" s="38" t="s">
        <v>74</v>
      </c>
      <c r="B38" s="39">
        <v>24</v>
      </c>
      <c r="C38" s="39">
        <v>75</v>
      </c>
    </row>
    <row r="39" spans="1:17" x14ac:dyDescent="0.25">
      <c r="A39" s="38" t="s">
        <v>75</v>
      </c>
      <c r="B39" s="39">
        <v>98</v>
      </c>
      <c r="C39" s="39">
        <v>5</v>
      </c>
    </row>
    <row r="40" spans="1:17" x14ac:dyDescent="0.25">
      <c r="A40" s="38" t="s">
        <v>76</v>
      </c>
      <c r="B40" s="39">
        <v>53</v>
      </c>
      <c r="C40" s="39">
        <v>101</v>
      </c>
    </row>
    <row r="41" spans="1:17" x14ac:dyDescent="0.25">
      <c r="A41" s="38" t="s">
        <v>77</v>
      </c>
      <c r="B41" s="39">
        <v>63</v>
      </c>
      <c r="C41" s="39">
        <v>60</v>
      </c>
    </row>
    <row r="42" spans="1:17" x14ac:dyDescent="0.25">
      <c r="A42" s="38" t="s">
        <v>78</v>
      </c>
      <c r="B42" s="39">
        <v>22</v>
      </c>
      <c r="C42" s="39">
        <v>181</v>
      </c>
    </row>
    <row r="43" spans="1:17" x14ac:dyDescent="0.25">
      <c r="A43" s="38" t="s">
        <v>79</v>
      </c>
      <c r="B43" s="39">
        <v>16</v>
      </c>
      <c r="C43" s="39">
        <v>200</v>
      </c>
    </row>
    <row r="44" spans="1:17" x14ac:dyDescent="0.25">
      <c r="A44" s="38" t="s">
        <v>80</v>
      </c>
      <c r="B44" s="39">
        <v>42</v>
      </c>
      <c r="C44" s="39">
        <v>129</v>
      </c>
    </row>
    <row r="45" spans="1:17" x14ac:dyDescent="0.25">
      <c r="A45" s="38" t="s">
        <v>81</v>
      </c>
      <c r="B45" s="39">
        <v>69</v>
      </c>
      <c r="C45" s="39">
        <v>42</v>
      </c>
    </row>
    <row r="46" spans="1:17" x14ac:dyDescent="0.25">
      <c r="A46" s="38" t="s">
        <v>82</v>
      </c>
      <c r="B46" s="39">
        <v>99</v>
      </c>
      <c r="C46" s="39">
        <v>10</v>
      </c>
    </row>
    <row r="47" spans="1:17" x14ac:dyDescent="0.25">
      <c r="A47" s="38" t="s">
        <v>83</v>
      </c>
      <c r="B47" s="39">
        <v>44</v>
      </c>
      <c r="C47" s="39">
        <v>98</v>
      </c>
    </row>
    <row r="48" spans="1:17" x14ac:dyDescent="0.25">
      <c r="A48" s="38" t="s">
        <v>84</v>
      </c>
      <c r="B48" s="39">
        <v>78</v>
      </c>
      <c r="C48" s="39">
        <v>52</v>
      </c>
    </row>
    <row r="49" spans="1:3" x14ac:dyDescent="0.25">
      <c r="A49" s="38" t="s">
        <v>85</v>
      </c>
      <c r="B49" s="39">
        <v>69</v>
      </c>
      <c r="C49" s="39">
        <v>46</v>
      </c>
    </row>
    <row r="50" spans="1:3" x14ac:dyDescent="0.25">
      <c r="A50" s="38" t="s">
        <v>86</v>
      </c>
      <c r="B50" s="39">
        <v>45</v>
      </c>
      <c r="C50" s="39">
        <v>128</v>
      </c>
    </row>
    <row r="51" spans="1:3" x14ac:dyDescent="0.25">
      <c r="A51" s="38" t="s">
        <v>87</v>
      </c>
      <c r="B51" s="39">
        <v>98</v>
      </c>
      <c r="C51" s="39">
        <v>6</v>
      </c>
    </row>
    <row r="52" spans="1:3" x14ac:dyDescent="0.25">
      <c r="A52" s="38" t="s">
        <v>88</v>
      </c>
      <c r="B52" s="39">
        <v>81</v>
      </c>
      <c r="C52" s="39">
        <v>11</v>
      </c>
    </row>
    <row r="53" spans="1:3" x14ac:dyDescent="0.25">
      <c r="A53" s="38" t="s">
        <v>89</v>
      </c>
      <c r="B53" s="39">
        <v>98</v>
      </c>
      <c r="C53" s="39">
        <v>4</v>
      </c>
    </row>
    <row r="54" spans="1:3" x14ac:dyDescent="0.25">
      <c r="A54" s="38" t="s">
        <v>90</v>
      </c>
      <c r="B54" s="39">
        <v>81</v>
      </c>
      <c r="C54" s="39">
        <v>35</v>
      </c>
    </row>
    <row r="55" spans="1:3" x14ac:dyDescent="0.25">
      <c r="A55" s="38" t="s">
        <v>91</v>
      </c>
      <c r="B55" s="39">
        <v>99</v>
      </c>
      <c r="C55" s="39">
        <v>42</v>
      </c>
    </row>
    <row r="56" spans="1:3" x14ac:dyDescent="0.25">
      <c r="A56" s="38" t="s">
        <v>92</v>
      </c>
      <c r="B56" s="39">
        <v>69</v>
      </c>
      <c r="C56" s="39">
        <v>118</v>
      </c>
    </row>
    <row r="57" spans="1:3" x14ac:dyDescent="0.25">
      <c r="A57" s="38" t="s">
        <v>93</v>
      </c>
      <c r="B57" s="39">
        <v>98</v>
      </c>
      <c r="C57" s="39">
        <v>5</v>
      </c>
    </row>
    <row r="58" spans="1:3" x14ac:dyDescent="0.25">
      <c r="A58" s="38" t="s">
        <v>94</v>
      </c>
      <c r="B58" s="39">
        <v>95</v>
      </c>
      <c r="C58" s="39">
        <v>65</v>
      </c>
    </row>
    <row r="59" spans="1:3" x14ac:dyDescent="0.25">
      <c r="A59" s="38" t="s">
        <v>95</v>
      </c>
      <c r="B59" s="39">
        <v>48</v>
      </c>
      <c r="C59" s="39">
        <v>111</v>
      </c>
    </row>
    <row r="60" spans="1:3" x14ac:dyDescent="0.25">
      <c r="A60" s="38" t="s">
        <v>96</v>
      </c>
      <c r="B60" s="39">
        <v>77</v>
      </c>
      <c r="C60" s="39">
        <v>32</v>
      </c>
    </row>
    <row r="61" spans="1:3" x14ac:dyDescent="0.25">
      <c r="A61" s="38" t="s">
        <v>97</v>
      </c>
      <c r="B61" s="39">
        <v>92</v>
      </c>
      <c r="C61" s="39">
        <v>134</v>
      </c>
    </row>
    <row r="62" spans="1:3" x14ac:dyDescent="0.25">
      <c r="A62" s="38" t="s">
        <v>98</v>
      </c>
      <c r="B62" s="39">
        <v>67</v>
      </c>
      <c r="C62" s="39">
        <v>22</v>
      </c>
    </row>
    <row r="63" spans="1:3" x14ac:dyDescent="0.25">
      <c r="A63" s="38" t="s">
        <v>99</v>
      </c>
      <c r="B63" s="39">
        <v>44</v>
      </c>
      <c r="C63" s="39">
        <v>156</v>
      </c>
    </row>
    <row r="64" spans="1:3" x14ac:dyDescent="0.25">
      <c r="A64" s="38" t="s">
        <v>100</v>
      </c>
      <c r="B64" s="39">
        <v>34</v>
      </c>
      <c r="C64" s="39">
        <v>211</v>
      </c>
    </row>
    <row r="65" spans="1:3" x14ac:dyDescent="0.25">
      <c r="A65" s="38" t="s">
        <v>101</v>
      </c>
      <c r="B65" s="39">
        <v>79</v>
      </c>
      <c r="C65" s="39">
        <v>9</v>
      </c>
    </row>
    <row r="66" spans="1:3" x14ac:dyDescent="0.25">
      <c r="A66" s="38" t="s">
        <v>102</v>
      </c>
      <c r="B66" s="39">
        <v>12</v>
      </c>
      <c r="C66" s="39">
        <v>235</v>
      </c>
    </row>
    <row r="67" spans="1:3" x14ac:dyDescent="0.25">
      <c r="A67" s="38" t="s">
        <v>103</v>
      </c>
      <c r="B67" s="39">
        <v>33</v>
      </c>
      <c r="C67" s="39">
        <v>183</v>
      </c>
    </row>
    <row r="68" spans="1:3" x14ac:dyDescent="0.25">
      <c r="A68" s="38" t="s">
        <v>104</v>
      </c>
      <c r="B68" s="39">
        <v>78</v>
      </c>
      <c r="C68" s="39">
        <v>23</v>
      </c>
    </row>
    <row r="69" spans="1:3" x14ac:dyDescent="0.25">
      <c r="A69" s="38" t="s">
        <v>105</v>
      </c>
      <c r="B69" s="39">
        <v>87</v>
      </c>
      <c r="C69" s="39">
        <v>33</v>
      </c>
    </row>
    <row r="70" spans="1:3" x14ac:dyDescent="0.25">
      <c r="A70" s="38" t="s">
        <v>106</v>
      </c>
      <c r="B70" s="39">
        <v>97</v>
      </c>
      <c r="C70" s="39">
        <v>80</v>
      </c>
    </row>
    <row r="71" spans="1:3" x14ac:dyDescent="0.25">
      <c r="A71" s="38" t="s">
        <v>107</v>
      </c>
      <c r="B71" s="39">
        <v>31</v>
      </c>
      <c r="C71" s="39">
        <v>53</v>
      </c>
    </row>
    <row r="72" spans="1:3" x14ac:dyDescent="0.25">
      <c r="A72" s="38" t="s">
        <v>108</v>
      </c>
      <c r="B72" s="39">
        <v>23</v>
      </c>
      <c r="C72" s="39">
        <v>203</v>
      </c>
    </row>
    <row r="73" spans="1:3" x14ac:dyDescent="0.25">
      <c r="A73" s="38" t="s">
        <v>109</v>
      </c>
      <c r="B73" s="39">
        <v>78</v>
      </c>
      <c r="C73" s="39">
        <v>112</v>
      </c>
    </row>
    <row r="74" spans="1:3" x14ac:dyDescent="0.25">
      <c r="A74" s="38" t="s">
        <v>110</v>
      </c>
      <c r="B74" s="39">
        <v>77</v>
      </c>
      <c r="C74" s="39">
        <v>70</v>
      </c>
    </row>
    <row r="75" spans="1:3" x14ac:dyDescent="0.25">
      <c r="A75" s="38" t="s">
        <v>111</v>
      </c>
      <c r="B75" s="39">
        <v>28</v>
      </c>
      <c r="C75" s="39">
        <v>104</v>
      </c>
    </row>
    <row r="76" spans="1:3" x14ac:dyDescent="0.25">
      <c r="A76" s="38" t="s">
        <v>112</v>
      </c>
      <c r="B76" s="39">
        <v>98</v>
      </c>
      <c r="C76" s="39">
        <v>5</v>
      </c>
    </row>
    <row r="77" spans="1:3" x14ac:dyDescent="0.25">
      <c r="A77" s="38" t="s">
        <v>113</v>
      </c>
      <c r="B77" s="39">
        <v>98</v>
      </c>
      <c r="C77" s="39">
        <v>6</v>
      </c>
    </row>
    <row r="78" spans="1:3" x14ac:dyDescent="0.25">
      <c r="A78" s="38" t="s">
        <v>114</v>
      </c>
      <c r="B78" s="39">
        <v>67</v>
      </c>
      <c r="C78" s="39">
        <v>47</v>
      </c>
    </row>
    <row r="79" spans="1:3" x14ac:dyDescent="0.25">
      <c r="A79" s="38" t="s">
        <v>115</v>
      </c>
      <c r="B79" s="39">
        <v>7</v>
      </c>
      <c r="C79" s="39">
        <v>275</v>
      </c>
    </row>
    <row r="80" spans="1:3" x14ac:dyDescent="0.25">
      <c r="A80" s="38" t="s">
        <v>116</v>
      </c>
      <c r="B80" s="39">
        <v>47</v>
      </c>
      <c r="C80" s="39">
        <v>187</v>
      </c>
    </row>
    <row r="81" spans="1:3" x14ac:dyDescent="0.25">
      <c r="A81" s="38" t="s">
        <v>117</v>
      </c>
      <c r="B81" s="39">
        <v>98</v>
      </c>
      <c r="C81" s="39">
        <v>4</v>
      </c>
    </row>
    <row r="82" spans="1:3" x14ac:dyDescent="0.25">
      <c r="A82" s="38" t="s">
        <v>118</v>
      </c>
      <c r="B82" s="39">
        <v>57</v>
      </c>
      <c r="C82" s="39">
        <v>16</v>
      </c>
    </row>
    <row r="83" spans="1:3" x14ac:dyDescent="0.25">
      <c r="A83" s="38" t="s">
        <v>119</v>
      </c>
      <c r="B83" s="39">
        <v>33</v>
      </c>
      <c r="C83" s="39">
        <v>112</v>
      </c>
    </row>
    <row r="84" spans="1:3" x14ac:dyDescent="0.25">
      <c r="A84" s="38" t="s">
        <v>120</v>
      </c>
      <c r="B84" s="39">
        <v>92</v>
      </c>
      <c r="C84" s="39">
        <v>27</v>
      </c>
    </row>
    <row r="85" spans="1:3" x14ac:dyDescent="0.25">
      <c r="A85" s="38" t="s">
        <v>121</v>
      </c>
      <c r="B85" s="39">
        <v>63</v>
      </c>
      <c r="C85" s="39">
        <v>112</v>
      </c>
    </row>
    <row r="86" spans="1:3" x14ac:dyDescent="0.25">
      <c r="A86" s="38" t="s">
        <v>122</v>
      </c>
      <c r="B86" s="39">
        <v>90</v>
      </c>
      <c r="C86" s="39">
        <v>32</v>
      </c>
    </row>
    <row r="87" spans="1:3" x14ac:dyDescent="0.25">
      <c r="A87" s="38" t="s">
        <v>123</v>
      </c>
      <c r="B87" s="39">
        <v>89</v>
      </c>
      <c r="C87" s="39">
        <v>52</v>
      </c>
    </row>
    <row r="88" spans="1:3" x14ac:dyDescent="0.25">
      <c r="A88" s="38" t="s">
        <v>124</v>
      </c>
      <c r="B88" s="39">
        <v>94</v>
      </c>
      <c r="C88" s="39">
        <v>42</v>
      </c>
    </row>
    <row r="89" spans="1:3" x14ac:dyDescent="0.25">
      <c r="A89" s="38" t="s">
        <v>125</v>
      </c>
      <c r="B89" s="39">
        <v>87</v>
      </c>
      <c r="C89" s="39">
        <v>6</v>
      </c>
    </row>
    <row r="90" spans="1:3" x14ac:dyDescent="0.25">
      <c r="A90" s="38" t="s">
        <v>126</v>
      </c>
      <c r="B90" s="39">
        <v>96</v>
      </c>
      <c r="C90" s="39">
        <v>24</v>
      </c>
    </row>
    <row r="91" spans="1:3" x14ac:dyDescent="0.25">
      <c r="A91" s="38" t="s">
        <v>127</v>
      </c>
      <c r="B91" s="39">
        <v>50</v>
      </c>
      <c r="C91" s="39">
        <v>180</v>
      </c>
    </row>
    <row r="92" spans="1:3" x14ac:dyDescent="0.25">
      <c r="A92" s="38" t="s">
        <v>128</v>
      </c>
      <c r="B92" s="39">
        <v>70</v>
      </c>
      <c r="C92" s="39">
        <v>25</v>
      </c>
    </row>
    <row r="93" spans="1:3" x14ac:dyDescent="0.25">
      <c r="A93" s="38" t="s">
        <v>129</v>
      </c>
      <c r="B93" s="39">
        <v>23</v>
      </c>
      <c r="C93" s="39">
        <v>118</v>
      </c>
    </row>
    <row r="94" spans="1:3" x14ac:dyDescent="0.25">
      <c r="A94" s="38" t="s">
        <v>130</v>
      </c>
      <c r="B94" s="39">
        <v>18</v>
      </c>
      <c r="C94" s="39">
        <v>316</v>
      </c>
    </row>
    <row r="95" spans="1:3" x14ac:dyDescent="0.25">
      <c r="A95" s="38" t="s">
        <v>131</v>
      </c>
      <c r="B95" s="39">
        <v>86</v>
      </c>
      <c r="C95" s="39">
        <v>4</v>
      </c>
    </row>
    <row r="96" spans="1:3" x14ac:dyDescent="0.25">
      <c r="A96" s="38" t="s">
        <v>132</v>
      </c>
      <c r="B96" s="39">
        <v>66</v>
      </c>
      <c r="C96" s="39">
        <v>69</v>
      </c>
    </row>
    <row r="97" spans="1:3" x14ac:dyDescent="0.25">
      <c r="A97" s="38" t="s">
        <v>133</v>
      </c>
      <c r="B97" s="39">
        <v>96</v>
      </c>
      <c r="C97" s="39">
        <v>6</v>
      </c>
    </row>
    <row r="98" spans="1:3" x14ac:dyDescent="0.25">
      <c r="A98" s="38" t="s">
        <v>134</v>
      </c>
      <c r="B98" s="39">
        <v>88</v>
      </c>
      <c r="C98" s="39">
        <v>19</v>
      </c>
    </row>
    <row r="99" spans="1:3" x14ac:dyDescent="0.25">
      <c r="A99" s="38" t="s">
        <v>135</v>
      </c>
      <c r="B99" s="39">
        <v>47</v>
      </c>
      <c r="C99" s="39">
        <v>109</v>
      </c>
    </row>
    <row r="100" spans="1:3" x14ac:dyDescent="0.25">
      <c r="A100" s="38" t="s">
        <v>136</v>
      </c>
      <c r="B100" s="39">
        <v>98</v>
      </c>
      <c r="C100" s="39">
        <v>4</v>
      </c>
    </row>
    <row r="101" spans="1:3" x14ac:dyDescent="0.25">
      <c r="A101" s="38" t="s">
        <v>137</v>
      </c>
      <c r="B101" s="39">
        <v>73</v>
      </c>
      <c r="C101" s="39">
        <v>30</v>
      </c>
    </row>
    <row r="102" spans="1:3" x14ac:dyDescent="0.25">
      <c r="A102" s="38" t="s">
        <v>138</v>
      </c>
      <c r="B102" s="39">
        <v>82</v>
      </c>
      <c r="C102" s="39">
        <v>141</v>
      </c>
    </row>
    <row r="103" spans="1:3" x14ac:dyDescent="0.25">
      <c r="A103" s="38" t="s">
        <v>139</v>
      </c>
      <c r="B103" s="39">
        <v>92</v>
      </c>
      <c r="C103" s="39">
        <v>30</v>
      </c>
    </row>
    <row r="104" spans="1:3" x14ac:dyDescent="0.25">
      <c r="A104" s="38" t="s">
        <v>140</v>
      </c>
      <c r="B104" s="39">
        <v>33</v>
      </c>
      <c r="C104" s="39">
        <v>143</v>
      </c>
    </row>
    <row r="105" spans="1:3" x14ac:dyDescent="0.25">
      <c r="A105" s="38" t="s">
        <v>141</v>
      </c>
      <c r="B105" s="39">
        <v>97</v>
      </c>
      <c r="C105" s="39">
        <v>20</v>
      </c>
    </row>
    <row r="106" spans="1:3" x14ac:dyDescent="0.25">
      <c r="A106" s="38" t="s">
        <v>142</v>
      </c>
      <c r="B106" s="39">
        <v>74</v>
      </c>
      <c r="C106" s="39">
        <v>48</v>
      </c>
    </row>
    <row r="107" spans="1:3" x14ac:dyDescent="0.25">
      <c r="A107" s="38" t="s">
        <v>143</v>
      </c>
      <c r="B107" s="39">
        <v>50</v>
      </c>
      <c r="C107" s="39">
        <v>131</v>
      </c>
    </row>
    <row r="108" spans="1:3" x14ac:dyDescent="0.25">
      <c r="A108" s="38" t="s">
        <v>144</v>
      </c>
      <c r="B108" s="39">
        <v>98</v>
      </c>
      <c r="C108" s="39">
        <v>6</v>
      </c>
    </row>
    <row r="109" spans="1:3" x14ac:dyDescent="0.25">
      <c r="A109" s="38" t="s">
        <v>145</v>
      </c>
      <c r="B109" s="39">
        <v>98</v>
      </c>
      <c r="C109" s="39">
        <v>8</v>
      </c>
    </row>
    <row r="110" spans="1:3" x14ac:dyDescent="0.25">
      <c r="A110" s="38" t="s">
        <v>146</v>
      </c>
      <c r="B110" s="39">
        <v>97</v>
      </c>
      <c r="C110" s="39">
        <v>17</v>
      </c>
    </row>
    <row r="111" spans="1:3" x14ac:dyDescent="0.25">
      <c r="A111" s="38" t="s">
        <v>147</v>
      </c>
      <c r="B111" s="39">
        <v>99</v>
      </c>
      <c r="C111" s="39">
        <v>58</v>
      </c>
    </row>
    <row r="112" spans="1:3" x14ac:dyDescent="0.25">
      <c r="A112" s="38" t="s">
        <v>148</v>
      </c>
      <c r="B112" s="39">
        <v>90</v>
      </c>
      <c r="C112" s="39">
        <v>23</v>
      </c>
    </row>
    <row r="113" spans="1:3" x14ac:dyDescent="0.25">
      <c r="A113" s="38" t="s">
        <v>149</v>
      </c>
      <c r="B113" s="39">
        <v>88</v>
      </c>
      <c r="C113" s="39">
        <v>40</v>
      </c>
    </row>
    <row r="114" spans="1:3" x14ac:dyDescent="0.25">
      <c r="A114" s="38" t="s">
        <v>150</v>
      </c>
      <c r="B114" s="39">
        <v>36</v>
      </c>
      <c r="C114" s="39">
        <v>119</v>
      </c>
    </row>
    <row r="115" spans="1:3" x14ac:dyDescent="0.25">
      <c r="A115" s="38" t="s">
        <v>151</v>
      </c>
      <c r="B115" s="39">
        <v>60</v>
      </c>
      <c r="C115" s="39">
        <v>202</v>
      </c>
    </row>
    <row r="116" spans="1:3" x14ac:dyDescent="0.25">
      <c r="A116" s="38" t="s">
        <v>152</v>
      </c>
      <c r="B116" s="39">
        <v>82</v>
      </c>
      <c r="C116" s="39">
        <v>90</v>
      </c>
    </row>
    <row r="119" spans="1:3" x14ac:dyDescent="0.25">
      <c r="C119" t="s">
        <v>208</v>
      </c>
    </row>
  </sheetData>
  <mergeCells count="6">
    <mergeCell ref="E15:M24"/>
    <mergeCell ref="E3:M8"/>
    <mergeCell ref="A1:M1"/>
    <mergeCell ref="I27:Q36"/>
    <mergeCell ref="E28:F28"/>
    <mergeCell ref="E27:F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topLeftCell="A81" workbookViewId="0">
      <selection activeCell="K38" sqref="K38"/>
    </sheetView>
  </sheetViews>
  <sheetFormatPr defaultRowHeight="15" x14ac:dyDescent="0.25"/>
  <cols>
    <col min="1" max="1" width="22.42578125" bestFit="1" customWidth="1"/>
    <col min="2" max="3" width="9.5703125" bestFit="1" customWidth="1"/>
    <col min="5" max="5" width="13" customWidth="1"/>
  </cols>
  <sheetData>
    <row r="1" spans="1:14" ht="21" x14ac:dyDescent="0.35">
      <c r="A1" s="65" t="s">
        <v>168</v>
      </c>
      <c r="B1" s="65"/>
      <c r="C1" s="65"/>
      <c r="D1" s="65"/>
      <c r="E1" s="65"/>
      <c r="F1" s="65"/>
      <c r="G1" s="65"/>
      <c r="H1" s="65"/>
      <c r="I1" s="65"/>
      <c r="J1" s="65"/>
      <c r="K1" s="65"/>
      <c r="L1" s="65"/>
      <c r="M1" s="65"/>
      <c r="N1" s="65"/>
    </row>
    <row r="2" spans="1:14" ht="15.75" thickBot="1" x14ac:dyDescent="0.3"/>
    <row r="3" spans="1:14" ht="15" customHeight="1" x14ac:dyDescent="0.25">
      <c r="A3" s="40" t="s">
        <v>39</v>
      </c>
      <c r="B3" s="40" t="s">
        <v>153</v>
      </c>
      <c r="C3" s="40" t="s">
        <v>154</v>
      </c>
      <c r="E3" s="1" t="s">
        <v>157</v>
      </c>
      <c r="F3" s="41"/>
      <c r="G3" s="41"/>
      <c r="H3" s="41"/>
      <c r="I3" s="41"/>
      <c r="J3" s="41"/>
      <c r="K3" s="41"/>
      <c r="L3" s="41"/>
      <c r="M3" s="41"/>
      <c r="N3" s="3"/>
    </row>
    <row r="4" spans="1:14" x14ac:dyDescent="0.25">
      <c r="A4" s="38" t="s">
        <v>40</v>
      </c>
      <c r="B4" s="39">
        <v>16</v>
      </c>
      <c r="C4" s="39">
        <v>257</v>
      </c>
      <c r="E4" s="4" t="s">
        <v>156</v>
      </c>
      <c r="F4" s="42"/>
      <c r="G4" s="42"/>
      <c r="H4" s="42"/>
      <c r="I4" s="42"/>
      <c r="J4" s="42"/>
      <c r="K4" s="42"/>
      <c r="L4" s="42"/>
      <c r="M4" s="42"/>
      <c r="N4" s="6"/>
    </row>
    <row r="5" spans="1:14" ht="15.75" thickBot="1" x14ac:dyDescent="0.3">
      <c r="A5" s="38" t="s">
        <v>41</v>
      </c>
      <c r="B5" s="39">
        <v>54</v>
      </c>
      <c r="C5" s="39">
        <v>41</v>
      </c>
      <c r="E5" s="7" t="s">
        <v>175</v>
      </c>
      <c r="F5" s="43"/>
      <c r="G5" s="43"/>
      <c r="H5" s="43"/>
      <c r="I5" s="43"/>
      <c r="J5" s="43"/>
      <c r="K5" s="43"/>
      <c r="L5" s="43"/>
      <c r="M5" s="43"/>
      <c r="N5" s="9"/>
    </row>
    <row r="6" spans="1:14" x14ac:dyDescent="0.25">
      <c r="A6" s="38" t="s">
        <v>42</v>
      </c>
      <c r="B6" s="39">
        <v>29</v>
      </c>
      <c r="C6" s="39">
        <v>295</v>
      </c>
      <c r="E6" s="44"/>
      <c r="F6" s="44"/>
      <c r="G6" s="44"/>
      <c r="H6" s="44"/>
      <c r="I6" s="44"/>
      <c r="J6" s="44"/>
      <c r="K6" s="44"/>
    </row>
    <row r="7" spans="1:14" x14ac:dyDescent="0.25">
      <c r="A7" s="38" t="s">
        <v>43</v>
      </c>
      <c r="B7" s="39">
        <v>96</v>
      </c>
      <c r="C7" s="39">
        <v>22</v>
      </c>
      <c r="E7" t="s">
        <v>158</v>
      </c>
    </row>
    <row r="8" spans="1:14" x14ac:dyDescent="0.25">
      <c r="A8" s="38" t="s">
        <v>44</v>
      </c>
      <c r="B8" s="39">
        <v>99</v>
      </c>
      <c r="C8" s="39">
        <v>30</v>
      </c>
      <c r="E8" s="45" t="s">
        <v>159</v>
      </c>
    </row>
    <row r="9" spans="1:14" x14ac:dyDescent="0.25">
      <c r="A9" s="38" t="s">
        <v>45</v>
      </c>
      <c r="B9" s="39">
        <v>98</v>
      </c>
      <c r="C9" s="39">
        <v>5</v>
      </c>
      <c r="E9" t="s">
        <v>160</v>
      </c>
    </row>
    <row r="10" spans="1:14" x14ac:dyDescent="0.25">
      <c r="A10" s="38" t="s">
        <v>46</v>
      </c>
      <c r="B10" s="39">
        <v>98</v>
      </c>
      <c r="C10" s="39">
        <v>5</v>
      </c>
      <c r="E10" t="s">
        <v>163</v>
      </c>
    </row>
    <row r="11" spans="1:14" x14ac:dyDescent="0.25">
      <c r="A11" s="38" t="s">
        <v>47</v>
      </c>
      <c r="B11" s="39">
        <v>48</v>
      </c>
      <c r="C11" s="39">
        <v>89</v>
      </c>
      <c r="E11" t="s">
        <v>161</v>
      </c>
    </row>
    <row r="12" spans="1:14" x14ac:dyDescent="0.25">
      <c r="A12" s="38" t="s">
        <v>48</v>
      </c>
      <c r="B12" s="39">
        <v>98</v>
      </c>
      <c r="C12" s="39">
        <v>6</v>
      </c>
      <c r="E12" t="s">
        <v>162</v>
      </c>
    </row>
    <row r="13" spans="1:14" ht="15.75" thickBot="1" x14ac:dyDescent="0.3">
      <c r="A13" s="38" t="s">
        <v>49</v>
      </c>
      <c r="B13" s="39">
        <v>19</v>
      </c>
      <c r="C13" s="39">
        <v>156</v>
      </c>
    </row>
    <row r="14" spans="1:14" ht="15" customHeight="1" x14ac:dyDescent="0.25">
      <c r="A14" s="38" t="s">
        <v>50</v>
      </c>
      <c r="B14" s="39">
        <v>28</v>
      </c>
      <c r="C14" s="39">
        <v>107</v>
      </c>
      <c r="E14" s="75" t="s">
        <v>245</v>
      </c>
      <c r="F14" s="76"/>
      <c r="G14" s="76"/>
      <c r="H14" s="76"/>
      <c r="I14" s="76"/>
      <c r="J14" s="76"/>
      <c r="K14" s="76"/>
      <c r="L14" s="76"/>
      <c r="M14" s="76"/>
      <c r="N14" s="77"/>
    </row>
    <row r="15" spans="1:14" ht="15.75" thickBot="1" x14ac:dyDescent="0.3">
      <c r="A15" s="38" t="s">
        <v>51</v>
      </c>
      <c r="B15" s="39">
        <v>78</v>
      </c>
      <c r="C15" s="39">
        <v>83</v>
      </c>
      <c r="E15" s="78"/>
      <c r="F15" s="79"/>
      <c r="G15" s="79"/>
      <c r="H15" s="79"/>
      <c r="I15" s="79"/>
      <c r="J15" s="79"/>
      <c r="K15" s="79"/>
      <c r="L15" s="79"/>
      <c r="M15" s="79"/>
      <c r="N15" s="80"/>
    </row>
    <row r="16" spans="1:14" ht="15" customHeight="1" x14ac:dyDescent="0.25">
      <c r="A16" s="38" t="s">
        <v>52</v>
      </c>
      <c r="B16" s="39">
        <v>85</v>
      </c>
      <c r="C16" s="39">
        <v>40</v>
      </c>
      <c r="E16" s="75" t="s">
        <v>246</v>
      </c>
      <c r="F16" s="76"/>
      <c r="G16" s="76"/>
      <c r="H16" s="76"/>
      <c r="I16" s="76"/>
      <c r="J16" s="76"/>
      <c r="K16" s="76"/>
      <c r="L16" s="76"/>
      <c r="M16" s="76"/>
      <c r="N16" s="77"/>
    </row>
    <row r="17" spans="1:14" ht="15.75" thickBot="1" x14ac:dyDescent="0.3">
      <c r="A17" s="38" t="s">
        <v>53</v>
      </c>
      <c r="B17" s="39">
        <v>98</v>
      </c>
      <c r="C17" s="39">
        <v>17</v>
      </c>
      <c r="E17" s="78"/>
      <c r="F17" s="79"/>
      <c r="G17" s="79"/>
      <c r="H17" s="79"/>
      <c r="I17" s="79"/>
      <c r="J17" s="79"/>
      <c r="K17" s="79"/>
      <c r="L17" s="79"/>
      <c r="M17" s="79"/>
      <c r="N17" s="80"/>
    </row>
    <row r="18" spans="1:14" x14ac:dyDescent="0.25">
      <c r="A18" s="38" t="s">
        <v>54</v>
      </c>
      <c r="B18" s="39">
        <v>58</v>
      </c>
      <c r="C18" s="39">
        <v>122</v>
      </c>
    </row>
    <row r="19" spans="1:14" x14ac:dyDescent="0.25">
      <c r="A19" s="38" t="s">
        <v>55</v>
      </c>
      <c r="B19" s="39">
        <v>53</v>
      </c>
      <c r="C19" s="39">
        <v>154</v>
      </c>
      <c r="E19" t="s">
        <v>164</v>
      </c>
    </row>
    <row r="20" spans="1:14" x14ac:dyDescent="0.25">
      <c r="A20" s="38" t="s">
        <v>56</v>
      </c>
      <c r="B20" s="39">
        <v>98</v>
      </c>
      <c r="C20" s="39">
        <v>6</v>
      </c>
      <c r="E20" t="s">
        <v>165</v>
      </c>
    </row>
    <row r="21" spans="1:14" x14ac:dyDescent="0.25">
      <c r="A21" s="38" t="s">
        <v>57</v>
      </c>
      <c r="B21" s="39">
        <v>27</v>
      </c>
      <c r="C21" s="39">
        <v>172</v>
      </c>
      <c r="E21" t="s">
        <v>166</v>
      </c>
    </row>
    <row r="22" spans="1:14" x14ac:dyDescent="0.25">
      <c r="A22" s="38" t="s">
        <v>58</v>
      </c>
      <c r="B22" s="39">
        <v>22</v>
      </c>
      <c r="C22" s="39">
        <v>198</v>
      </c>
      <c r="E22" s="11" t="s">
        <v>167</v>
      </c>
      <c r="F22" s="11"/>
      <c r="G22" s="11"/>
      <c r="H22" s="11"/>
      <c r="I22" s="11"/>
      <c r="J22" s="11"/>
    </row>
    <row r="23" spans="1:14" x14ac:dyDescent="0.25">
      <c r="A23" s="38" t="s">
        <v>59</v>
      </c>
      <c r="B23" s="39">
        <v>96</v>
      </c>
      <c r="C23" s="39">
        <v>12</v>
      </c>
      <c r="E23" s="11"/>
      <c r="F23" s="11"/>
      <c r="G23" s="11"/>
      <c r="H23" s="11"/>
      <c r="I23" s="11"/>
      <c r="J23" s="11"/>
    </row>
    <row r="24" spans="1:14" x14ac:dyDescent="0.25">
      <c r="A24" s="38" t="s">
        <v>60</v>
      </c>
      <c r="B24" s="39">
        <v>77</v>
      </c>
      <c r="C24" s="39">
        <v>41</v>
      </c>
      <c r="E24" s="81" t="s">
        <v>251</v>
      </c>
      <c r="F24" s="81"/>
      <c r="G24" s="81"/>
      <c r="H24" s="81"/>
      <c r="I24" s="81"/>
      <c r="J24" s="81"/>
      <c r="K24" s="81"/>
      <c r="L24" s="81"/>
      <c r="M24" s="81"/>
      <c r="N24" s="81"/>
    </row>
    <row r="25" spans="1:14" x14ac:dyDescent="0.25">
      <c r="A25" s="38" t="s">
        <v>61</v>
      </c>
      <c r="B25" s="39">
        <v>92</v>
      </c>
      <c r="C25" s="39">
        <v>31</v>
      </c>
      <c r="E25" s="81"/>
      <c r="F25" s="81"/>
      <c r="G25" s="81"/>
      <c r="H25" s="81"/>
      <c r="I25" s="81"/>
      <c r="J25" s="81"/>
      <c r="K25" s="81"/>
      <c r="L25" s="81"/>
      <c r="M25" s="81"/>
      <c r="N25" s="81"/>
    </row>
    <row r="26" spans="1:14" x14ac:dyDescent="0.25">
      <c r="A26" s="38" t="s">
        <v>62</v>
      </c>
      <c r="B26" s="39">
        <v>54</v>
      </c>
      <c r="C26" s="39">
        <v>207</v>
      </c>
      <c r="E26" s="81"/>
      <c r="F26" s="81"/>
      <c r="G26" s="81"/>
      <c r="H26" s="81"/>
      <c r="I26" s="81"/>
      <c r="J26" s="81"/>
      <c r="K26" s="81"/>
      <c r="L26" s="81"/>
      <c r="M26" s="81"/>
      <c r="N26" s="81"/>
    </row>
    <row r="27" spans="1:14" x14ac:dyDescent="0.25">
      <c r="A27" s="38" t="s">
        <v>63</v>
      </c>
      <c r="B27" s="39">
        <v>95</v>
      </c>
      <c r="C27" s="39">
        <v>14</v>
      </c>
      <c r="E27" s="81"/>
      <c r="F27" s="81"/>
      <c r="G27" s="81"/>
      <c r="H27" s="81"/>
      <c r="I27" s="81"/>
      <c r="J27" s="81"/>
      <c r="K27" s="81"/>
      <c r="L27" s="81"/>
      <c r="M27" s="81"/>
      <c r="N27" s="81"/>
    </row>
    <row r="28" spans="1:14" x14ac:dyDescent="0.25">
      <c r="A28" s="38" t="s">
        <v>64</v>
      </c>
      <c r="B28" s="39">
        <v>96</v>
      </c>
      <c r="C28" s="39">
        <v>8</v>
      </c>
      <c r="E28" s="81"/>
      <c r="F28" s="81"/>
      <c r="G28" s="81"/>
      <c r="H28" s="81"/>
      <c r="I28" s="81"/>
      <c r="J28" s="81"/>
      <c r="K28" s="81"/>
      <c r="L28" s="81"/>
      <c r="M28" s="81"/>
      <c r="N28" s="81"/>
    </row>
    <row r="29" spans="1:14" x14ac:dyDescent="0.25">
      <c r="A29" s="38" t="s">
        <v>65</v>
      </c>
      <c r="B29" s="39">
        <v>98</v>
      </c>
      <c r="C29" s="39">
        <v>5</v>
      </c>
      <c r="E29" s="81"/>
      <c r="F29" s="81"/>
      <c r="G29" s="81"/>
      <c r="H29" s="81"/>
      <c r="I29" s="81"/>
      <c r="J29" s="81"/>
      <c r="K29" s="81"/>
      <c r="L29" s="81"/>
      <c r="M29" s="81"/>
      <c r="N29" s="81"/>
    </row>
    <row r="30" spans="1:14" x14ac:dyDescent="0.25">
      <c r="A30" s="38" t="s">
        <v>66</v>
      </c>
      <c r="B30" s="39">
        <v>81</v>
      </c>
      <c r="C30" s="39">
        <v>49</v>
      </c>
      <c r="E30" s="81"/>
      <c r="F30" s="81"/>
      <c r="G30" s="81"/>
      <c r="H30" s="81"/>
      <c r="I30" s="81"/>
      <c r="J30" s="81"/>
      <c r="K30" s="81"/>
      <c r="L30" s="81"/>
      <c r="M30" s="81"/>
      <c r="N30" s="81"/>
    </row>
    <row r="31" spans="1:14" x14ac:dyDescent="0.25">
      <c r="A31" s="38" t="s">
        <v>67</v>
      </c>
      <c r="B31" s="39">
        <v>86</v>
      </c>
      <c r="C31" s="39">
        <v>35</v>
      </c>
      <c r="E31" s="81"/>
      <c r="F31" s="81"/>
      <c r="G31" s="81"/>
      <c r="H31" s="81"/>
      <c r="I31" s="81"/>
      <c r="J31" s="81"/>
      <c r="K31" s="81"/>
      <c r="L31" s="81"/>
      <c r="M31" s="81"/>
      <c r="N31" s="81"/>
    </row>
    <row r="32" spans="1:14" x14ac:dyDescent="0.25">
      <c r="A32" s="38" t="s">
        <v>68</v>
      </c>
      <c r="B32" s="39">
        <v>38</v>
      </c>
      <c r="C32" s="39">
        <v>52</v>
      </c>
      <c r="E32" s="81"/>
      <c r="F32" s="81"/>
      <c r="G32" s="81"/>
      <c r="H32" s="81"/>
      <c r="I32" s="81"/>
      <c r="J32" s="81"/>
      <c r="K32" s="81"/>
      <c r="L32" s="81"/>
      <c r="M32" s="81"/>
      <c r="N32" s="81"/>
    </row>
    <row r="33" spans="1:9" x14ac:dyDescent="0.25">
      <c r="A33" s="38" t="s">
        <v>69</v>
      </c>
      <c r="B33" s="39">
        <v>73</v>
      </c>
      <c r="C33" s="39">
        <v>42</v>
      </c>
      <c r="E33" s="86" t="s">
        <v>222</v>
      </c>
      <c r="F33" s="86"/>
    </row>
    <row r="34" spans="1:9" x14ac:dyDescent="0.25">
      <c r="A34" s="38" t="s">
        <v>70</v>
      </c>
      <c r="B34" s="39">
        <v>10</v>
      </c>
      <c r="C34" s="39">
        <v>105</v>
      </c>
      <c r="E34" s="85"/>
      <c r="F34" s="85"/>
      <c r="H34" s="88" t="s">
        <v>247</v>
      </c>
      <c r="I34" s="88"/>
    </row>
    <row r="35" spans="1:9" x14ac:dyDescent="0.25">
      <c r="A35" s="38" t="s">
        <v>71</v>
      </c>
      <c r="B35" s="39">
        <v>27</v>
      </c>
      <c r="C35" s="39">
        <v>176</v>
      </c>
      <c r="E35" s="85" t="s">
        <v>209</v>
      </c>
      <c r="F35" s="85">
        <v>68.619469026548671</v>
      </c>
      <c r="H35" s="87">
        <f>PEARSON(B4:B116,C4:C116)</f>
        <v>-0.81218404048130144</v>
      </c>
      <c r="I35" s="87"/>
    </row>
    <row r="36" spans="1:9" x14ac:dyDescent="0.25">
      <c r="A36" s="38" t="s">
        <v>72</v>
      </c>
      <c r="B36" s="39">
        <v>98</v>
      </c>
      <c r="C36" s="39">
        <v>5</v>
      </c>
      <c r="E36" s="85" t="s">
        <v>210</v>
      </c>
      <c r="F36" s="85">
        <v>2.6567579129650123</v>
      </c>
    </row>
    <row r="37" spans="1:9" x14ac:dyDescent="0.25">
      <c r="A37" s="38" t="s">
        <v>73</v>
      </c>
      <c r="B37" s="39">
        <v>98</v>
      </c>
      <c r="C37" s="39">
        <v>5</v>
      </c>
      <c r="E37" s="85" t="s">
        <v>211</v>
      </c>
      <c r="F37" s="85">
        <v>78</v>
      </c>
    </row>
    <row r="38" spans="1:9" x14ac:dyDescent="0.25">
      <c r="A38" s="38" t="s">
        <v>74</v>
      </c>
      <c r="B38" s="39">
        <v>24</v>
      </c>
      <c r="C38" s="39">
        <v>75</v>
      </c>
      <c r="E38" s="85" t="s">
        <v>212</v>
      </c>
      <c r="F38" s="85">
        <v>98</v>
      </c>
    </row>
    <row r="39" spans="1:9" x14ac:dyDescent="0.25">
      <c r="A39" s="38" t="s">
        <v>75</v>
      </c>
      <c r="B39" s="39">
        <v>98</v>
      </c>
      <c r="C39" s="39">
        <v>5</v>
      </c>
      <c r="E39" s="85" t="s">
        <v>213</v>
      </c>
      <c r="F39" s="85">
        <v>28.241724003954673</v>
      </c>
    </row>
    <row r="40" spans="1:9" x14ac:dyDescent="0.25">
      <c r="A40" s="38" t="s">
        <v>76</v>
      </c>
      <c r="B40" s="39">
        <v>53</v>
      </c>
      <c r="C40" s="39">
        <v>101</v>
      </c>
      <c r="E40" s="85" t="s">
        <v>214</v>
      </c>
      <c r="F40" s="85">
        <v>797.59497471554948</v>
      </c>
    </row>
    <row r="41" spans="1:9" x14ac:dyDescent="0.25">
      <c r="A41" s="38" t="s">
        <v>77</v>
      </c>
      <c r="B41" s="39">
        <v>63</v>
      </c>
      <c r="C41" s="39">
        <v>60</v>
      </c>
      <c r="E41" s="85" t="s">
        <v>215</v>
      </c>
      <c r="F41" s="85">
        <v>-1.0198978227798556</v>
      </c>
    </row>
    <row r="42" spans="1:9" x14ac:dyDescent="0.25">
      <c r="A42" s="38" t="s">
        <v>78</v>
      </c>
      <c r="B42" s="39">
        <v>22</v>
      </c>
      <c r="C42" s="39">
        <v>181</v>
      </c>
      <c r="E42" s="85" t="s">
        <v>216</v>
      </c>
      <c r="F42" s="85">
        <v>-0.59514735115604755</v>
      </c>
    </row>
    <row r="43" spans="1:9" x14ac:dyDescent="0.25">
      <c r="A43" s="38" t="s">
        <v>79</v>
      </c>
      <c r="B43" s="39">
        <v>16</v>
      </c>
      <c r="C43" s="39">
        <v>200</v>
      </c>
      <c r="E43" s="85" t="s">
        <v>217</v>
      </c>
      <c r="F43" s="85">
        <v>92</v>
      </c>
    </row>
    <row r="44" spans="1:9" x14ac:dyDescent="0.25">
      <c r="A44" s="38" t="s">
        <v>80</v>
      </c>
      <c r="B44" s="39">
        <v>42</v>
      </c>
      <c r="C44" s="39">
        <v>129</v>
      </c>
      <c r="E44" s="85" t="s">
        <v>218</v>
      </c>
      <c r="F44" s="85">
        <v>7</v>
      </c>
    </row>
    <row r="45" spans="1:9" x14ac:dyDescent="0.25">
      <c r="A45" s="38" t="s">
        <v>81</v>
      </c>
      <c r="B45" s="39">
        <v>69</v>
      </c>
      <c r="C45" s="39">
        <v>42</v>
      </c>
      <c r="E45" s="85" t="s">
        <v>219</v>
      </c>
      <c r="F45" s="85">
        <v>99</v>
      </c>
    </row>
    <row r="46" spans="1:9" x14ac:dyDescent="0.25">
      <c r="A46" s="38" t="s">
        <v>82</v>
      </c>
      <c r="B46" s="39">
        <v>99</v>
      </c>
      <c r="C46" s="39">
        <v>10</v>
      </c>
      <c r="E46" s="85" t="s">
        <v>220</v>
      </c>
      <c r="F46" s="85">
        <v>7754</v>
      </c>
    </row>
    <row r="47" spans="1:9" x14ac:dyDescent="0.25">
      <c r="A47" s="38" t="s">
        <v>83</v>
      </c>
      <c r="B47" s="39">
        <v>44</v>
      </c>
      <c r="C47" s="39">
        <v>98</v>
      </c>
      <c r="E47" s="85" t="s">
        <v>221</v>
      </c>
      <c r="F47" s="85">
        <v>113</v>
      </c>
    </row>
    <row r="48" spans="1:9" x14ac:dyDescent="0.25">
      <c r="A48" s="38" t="s">
        <v>84</v>
      </c>
      <c r="B48" s="39">
        <v>78</v>
      </c>
      <c r="C48" s="39">
        <v>52</v>
      </c>
    </row>
    <row r="49" spans="1:7" x14ac:dyDescent="0.25">
      <c r="A49" s="38" t="s">
        <v>85</v>
      </c>
      <c r="B49" s="39">
        <v>69</v>
      </c>
      <c r="C49" s="39">
        <v>46</v>
      </c>
    </row>
    <row r="50" spans="1:7" x14ac:dyDescent="0.25">
      <c r="A50" s="38" t="s">
        <v>86</v>
      </c>
      <c r="B50" s="39">
        <v>45</v>
      </c>
      <c r="C50" s="39">
        <v>128</v>
      </c>
      <c r="E50" s="88" t="s">
        <v>223</v>
      </c>
      <c r="F50" s="88"/>
      <c r="G50" s="88"/>
    </row>
    <row r="51" spans="1:7" x14ac:dyDescent="0.25">
      <c r="A51" s="38" t="s">
        <v>87</v>
      </c>
      <c r="B51" s="39">
        <v>98</v>
      </c>
      <c r="C51" s="39">
        <v>6</v>
      </c>
      <c r="E51" s="88"/>
      <c r="F51" s="88"/>
      <c r="G51" s="88"/>
    </row>
    <row r="52" spans="1:7" x14ac:dyDescent="0.25">
      <c r="A52" s="38" t="s">
        <v>88</v>
      </c>
      <c r="B52" s="39">
        <v>81</v>
      </c>
      <c r="C52" s="39">
        <v>11</v>
      </c>
      <c r="E52" s="89"/>
      <c r="F52" s="89" t="s">
        <v>224</v>
      </c>
      <c r="G52" s="89" t="s">
        <v>225</v>
      </c>
    </row>
    <row r="53" spans="1:7" x14ac:dyDescent="0.25">
      <c r="A53" s="38" t="s">
        <v>89</v>
      </c>
      <c r="B53" s="39">
        <v>98</v>
      </c>
      <c r="C53" s="39">
        <v>4</v>
      </c>
      <c r="E53" s="85" t="s">
        <v>209</v>
      </c>
      <c r="F53" s="85">
        <v>68.619469026548671</v>
      </c>
      <c r="G53" s="85">
        <v>76.805309734513273</v>
      </c>
    </row>
    <row r="54" spans="1:7" x14ac:dyDescent="0.25">
      <c r="A54" s="38" t="s">
        <v>90</v>
      </c>
      <c r="B54" s="39">
        <v>81</v>
      </c>
      <c r="C54" s="39">
        <v>35</v>
      </c>
      <c r="E54" s="85" t="s">
        <v>226</v>
      </c>
      <c r="F54" s="85">
        <v>797.59497471554948</v>
      </c>
      <c r="G54" s="85">
        <v>5518.5153286978511</v>
      </c>
    </row>
    <row r="55" spans="1:7" x14ac:dyDescent="0.25">
      <c r="A55" s="38" t="s">
        <v>91</v>
      </c>
      <c r="B55" s="39">
        <v>99</v>
      </c>
      <c r="C55" s="39">
        <v>42</v>
      </c>
      <c r="E55" s="85" t="s">
        <v>227</v>
      </c>
      <c r="F55" s="85">
        <v>113</v>
      </c>
      <c r="G55" s="85">
        <v>113</v>
      </c>
    </row>
    <row r="56" spans="1:7" x14ac:dyDescent="0.25">
      <c r="A56" s="38" t="s">
        <v>92</v>
      </c>
      <c r="B56" s="39">
        <v>69</v>
      </c>
      <c r="C56" s="39">
        <v>118</v>
      </c>
      <c r="E56" s="85" t="s">
        <v>228</v>
      </c>
      <c r="F56" s="85">
        <v>-0.81218404048130144</v>
      </c>
      <c r="G56" s="85"/>
    </row>
    <row r="57" spans="1:7" x14ac:dyDescent="0.25">
      <c r="A57" s="38" t="s">
        <v>93</v>
      </c>
      <c r="B57" s="39">
        <v>98</v>
      </c>
      <c r="C57" s="39">
        <v>5</v>
      </c>
      <c r="E57" s="85" t="s">
        <v>229</v>
      </c>
      <c r="F57" s="85">
        <v>0</v>
      </c>
      <c r="G57" s="85"/>
    </row>
    <row r="58" spans="1:7" x14ac:dyDescent="0.25">
      <c r="A58" s="38" t="s">
        <v>94</v>
      </c>
      <c r="B58" s="39">
        <v>95</v>
      </c>
      <c r="C58" s="39">
        <v>65</v>
      </c>
      <c r="E58" s="85" t="s">
        <v>230</v>
      </c>
      <c r="F58" s="85">
        <v>112</v>
      </c>
      <c r="G58" s="85"/>
    </row>
    <row r="59" spans="1:7" x14ac:dyDescent="0.25">
      <c r="A59" s="38" t="s">
        <v>95</v>
      </c>
      <c r="B59" s="39">
        <v>48</v>
      </c>
      <c r="C59" s="39">
        <v>111</v>
      </c>
      <c r="E59" s="85" t="s">
        <v>231</v>
      </c>
      <c r="F59" s="85">
        <v>-0.88242909116962764</v>
      </c>
      <c r="G59" s="85"/>
    </row>
    <row r="60" spans="1:7" x14ac:dyDescent="0.25">
      <c r="A60" s="38" t="s">
        <v>96</v>
      </c>
      <c r="B60" s="39">
        <v>77</v>
      </c>
      <c r="C60" s="39">
        <v>32</v>
      </c>
      <c r="E60" s="85" t="s">
        <v>232</v>
      </c>
      <c r="F60" s="85">
        <v>0.18971741259490699</v>
      </c>
      <c r="G60" s="85"/>
    </row>
    <row r="61" spans="1:7" x14ac:dyDescent="0.25">
      <c r="A61" s="38" t="s">
        <v>97</v>
      </c>
      <c r="B61" s="39">
        <v>92</v>
      </c>
      <c r="C61" s="39">
        <v>134</v>
      </c>
      <c r="E61" s="85" t="s">
        <v>233</v>
      </c>
      <c r="F61" s="85">
        <v>1.6585726287880238</v>
      </c>
      <c r="G61" s="85"/>
    </row>
    <row r="62" spans="1:7" x14ac:dyDescent="0.25">
      <c r="A62" s="38" t="s">
        <v>98</v>
      </c>
      <c r="B62" s="39">
        <v>67</v>
      </c>
      <c r="C62" s="39">
        <v>22</v>
      </c>
      <c r="E62" s="85" t="s">
        <v>234</v>
      </c>
      <c r="F62" s="85">
        <v>0.37943482518981397</v>
      </c>
      <c r="G62" s="85"/>
    </row>
    <row r="63" spans="1:7" x14ac:dyDescent="0.25">
      <c r="A63" s="38" t="s">
        <v>99</v>
      </c>
      <c r="B63" s="39">
        <v>44</v>
      </c>
      <c r="C63" s="39">
        <v>156</v>
      </c>
      <c r="E63" s="85" t="s">
        <v>235</v>
      </c>
      <c r="F63" s="85">
        <v>1.9813718148763031</v>
      </c>
      <c r="G63" s="85"/>
    </row>
    <row r="64" spans="1:7" x14ac:dyDescent="0.25">
      <c r="A64" s="38" t="s">
        <v>100</v>
      </c>
      <c r="B64" s="39">
        <v>34</v>
      </c>
      <c r="C64" s="39">
        <v>211</v>
      </c>
    </row>
    <row r="65" spans="1:3" x14ac:dyDescent="0.25">
      <c r="A65" s="38" t="s">
        <v>101</v>
      </c>
      <c r="B65" s="39">
        <v>79</v>
      </c>
      <c r="C65" s="39">
        <v>9</v>
      </c>
    </row>
    <row r="66" spans="1:3" x14ac:dyDescent="0.25">
      <c r="A66" s="38" t="s">
        <v>102</v>
      </c>
      <c r="B66" s="39">
        <v>12</v>
      </c>
      <c r="C66" s="39">
        <v>235</v>
      </c>
    </row>
    <row r="67" spans="1:3" x14ac:dyDescent="0.25">
      <c r="A67" s="38" t="s">
        <v>103</v>
      </c>
      <c r="B67" s="39">
        <v>33</v>
      </c>
      <c r="C67" s="39">
        <v>183</v>
      </c>
    </row>
    <row r="68" spans="1:3" x14ac:dyDescent="0.25">
      <c r="A68" s="38" t="s">
        <v>104</v>
      </c>
      <c r="B68" s="39">
        <v>78</v>
      </c>
      <c r="C68" s="39">
        <v>23</v>
      </c>
    </row>
    <row r="69" spans="1:3" x14ac:dyDescent="0.25">
      <c r="A69" s="38" t="s">
        <v>105</v>
      </c>
      <c r="B69" s="39">
        <v>87</v>
      </c>
      <c r="C69" s="39">
        <v>33</v>
      </c>
    </row>
    <row r="70" spans="1:3" x14ac:dyDescent="0.25">
      <c r="A70" s="38" t="s">
        <v>106</v>
      </c>
      <c r="B70" s="39">
        <v>97</v>
      </c>
      <c r="C70" s="39">
        <v>80</v>
      </c>
    </row>
    <row r="71" spans="1:3" x14ac:dyDescent="0.25">
      <c r="A71" s="38" t="s">
        <v>107</v>
      </c>
      <c r="B71" s="39">
        <v>31</v>
      </c>
      <c r="C71" s="39">
        <v>53</v>
      </c>
    </row>
    <row r="72" spans="1:3" x14ac:dyDescent="0.25">
      <c r="A72" s="38" t="s">
        <v>108</v>
      </c>
      <c r="B72" s="39">
        <v>23</v>
      </c>
      <c r="C72" s="39">
        <v>203</v>
      </c>
    </row>
    <row r="73" spans="1:3" x14ac:dyDescent="0.25">
      <c r="A73" s="38" t="s">
        <v>109</v>
      </c>
      <c r="B73" s="39">
        <v>78</v>
      </c>
      <c r="C73" s="39">
        <v>112</v>
      </c>
    </row>
    <row r="74" spans="1:3" x14ac:dyDescent="0.25">
      <c r="A74" s="38" t="s">
        <v>110</v>
      </c>
      <c r="B74" s="39">
        <v>77</v>
      </c>
      <c r="C74" s="39">
        <v>70</v>
      </c>
    </row>
    <row r="75" spans="1:3" x14ac:dyDescent="0.25">
      <c r="A75" s="38" t="s">
        <v>111</v>
      </c>
      <c r="B75" s="39">
        <v>28</v>
      </c>
      <c r="C75" s="39">
        <v>104</v>
      </c>
    </row>
    <row r="76" spans="1:3" x14ac:dyDescent="0.25">
      <c r="A76" s="38" t="s">
        <v>112</v>
      </c>
      <c r="B76" s="39">
        <v>98</v>
      </c>
      <c r="C76" s="39">
        <v>5</v>
      </c>
    </row>
    <row r="77" spans="1:3" x14ac:dyDescent="0.25">
      <c r="A77" s="38" t="s">
        <v>113</v>
      </c>
      <c r="B77" s="39">
        <v>98</v>
      </c>
      <c r="C77" s="39">
        <v>6</v>
      </c>
    </row>
    <row r="78" spans="1:3" x14ac:dyDescent="0.25">
      <c r="A78" s="38" t="s">
        <v>114</v>
      </c>
      <c r="B78" s="39">
        <v>67</v>
      </c>
      <c r="C78" s="39">
        <v>47</v>
      </c>
    </row>
    <row r="79" spans="1:3" x14ac:dyDescent="0.25">
      <c r="A79" s="38" t="s">
        <v>115</v>
      </c>
      <c r="B79" s="39">
        <v>7</v>
      </c>
      <c r="C79" s="39">
        <v>275</v>
      </c>
    </row>
    <row r="80" spans="1:3" x14ac:dyDescent="0.25">
      <c r="A80" s="38" t="s">
        <v>116</v>
      </c>
      <c r="B80" s="39">
        <v>47</v>
      </c>
      <c r="C80" s="39">
        <v>187</v>
      </c>
    </row>
    <row r="81" spans="1:3" x14ac:dyDescent="0.25">
      <c r="A81" s="38" t="s">
        <v>117</v>
      </c>
      <c r="B81" s="39">
        <v>98</v>
      </c>
      <c r="C81" s="39">
        <v>4</v>
      </c>
    </row>
    <row r="82" spans="1:3" x14ac:dyDescent="0.25">
      <c r="A82" s="38" t="s">
        <v>118</v>
      </c>
      <c r="B82" s="39">
        <v>57</v>
      </c>
      <c r="C82" s="39">
        <v>16</v>
      </c>
    </row>
    <row r="83" spans="1:3" x14ac:dyDescent="0.25">
      <c r="A83" s="38" t="s">
        <v>119</v>
      </c>
      <c r="B83" s="39">
        <v>33</v>
      </c>
      <c r="C83" s="39">
        <v>112</v>
      </c>
    </row>
    <row r="84" spans="1:3" x14ac:dyDescent="0.25">
      <c r="A84" s="38" t="s">
        <v>120</v>
      </c>
      <c r="B84" s="39">
        <v>92</v>
      </c>
      <c r="C84" s="39">
        <v>27</v>
      </c>
    </row>
    <row r="85" spans="1:3" x14ac:dyDescent="0.25">
      <c r="A85" s="38" t="s">
        <v>121</v>
      </c>
      <c r="B85" s="39">
        <v>63</v>
      </c>
      <c r="C85" s="39">
        <v>112</v>
      </c>
    </row>
    <row r="86" spans="1:3" x14ac:dyDescent="0.25">
      <c r="A86" s="38" t="s">
        <v>122</v>
      </c>
      <c r="B86" s="39">
        <v>90</v>
      </c>
      <c r="C86" s="39">
        <v>32</v>
      </c>
    </row>
    <row r="87" spans="1:3" x14ac:dyDescent="0.25">
      <c r="A87" s="38" t="s">
        <v>123</v>
      </c>
      <c r="B87" s="39">
        <v>89</v>
      </c>
      <c r="C87" s="39">
        <v>52</v>
      </c>
    </row>
    <row r="88" spans="1:3" x14ac:dyDescent="0.25">
      <c r="A88" s="38" t="s">
        <v>124</v>
      </c>
      <c r="B88" s="39">
        <v>94</v>
      </c>
      <c r="C88" s="39">
        <v>42</v>
      </c>
    </row>
    <row r="89" spans="1:3" x14ac:dyDescent="0.25">
      <c r="A89" s="38" t="s">
        <v>125</v>
      </c>
      <c r="B89" s="39">
        <v>87</v>
      </c>
      <c r="C89" s="39">
        <v>6</v>
      </c>
    </row>
    <row r="90" spans="1:3" x14ac:dyDescent="0.25">
      <c r="A90" s="38" t="s">
        <v>126</v>
      </c>
      <c r="B90" s="39">
        <v>96</v>
      </c>
      <c r="C90" s="39">
        <v>24</v>
      </c>
    </row>
    <row r="91" spans="1:3" x14ac:dyDescent="0.25">
      <c r="A91" s="38" t="s">
        <v>127</v>
      </c>
      <c r="B91" s="39">
        <v>50</v>
      </c>
      <c r="C91" s="39">
        <v>180</v>
      </c>
    </row>
    <row r="92" spans="1:3" x14ac:dyDescent="0.25">
      <c r="A92" s="38" t="s">
        <v>128</v>
      </c>
      <c r="B92" s="39">
        <v>70</v>
      </c>
      <c r="C92" s="39">
        <v>25</v>
      </c>
    </row>
    <row r="93" spans="1:3" x14ac:dyDescent="0.25">
      <c r="A93" s="38" t="s">
        <v>129</v>
      </c>
      <c r="B93" s="39">
        <v>23</v>
      </c>
      <c r="C93" s="39">
        <v>118</v>
      </c>
    </row>
    <row r="94" spans="1:3" x14ac:dyDescent="0.25">
      <c r="A94" s="38" t="s">
        <v>130</v>
      </c>
      <c r="B94" s="39">
        <v>18</v>
      </c>
      <c r="C94" s="39">
        <v>316</v>
      </c>
    </row>
    <row r="95" spans="1:3" x14ac:dyDescent="0.25">
      <c r="A95" s="38" t="s">
        <v>131</v>
      </c>
      <c r="B95" s="39">
        <v>86</v>
      </c>
      <c r="C95" s="39">
        <v>4</v>
      </c>
    </row>
    <row r="96" spans="1:3" x14ac:dyDescent="0.25">
      <c r="A96" s="38" t="s">
        <v>132</v>
      </c>
      <c r="B96" s="39">
        <v>66</v>
      </c>
      <c r="C96" s="39">
        <v>69</v>
      </c>
    </row>
    <row r="97" spans="1:3" x14ac:dyDescent="0.25">
      <c r="A97" s="38" t="s">
        <v>133</v>
      </c>
      <c r="B97" s="39">
        <v>96</v>
      </c>
      <c r="C97" s="39">
        <v>6</v>
      </c>
    </row>
    <row r="98" spans="1:3" x14ac:dyDescent="0.25">
      <c r="A98" s="38" t="s">
        <v>134</v>
      </c>
      <c r="B98" s="39">
        <v>88</v>
      </c>
      <c r="C98" s="39">
        <v>19</v>
      </c>
    </row>
    <row r="99" spans="1:3" x14ac:dyDescent="0.25">
      <c r="A99" s="38" t="s">
        <v>135</v>
      </c>
      <c r="B99" s="39">
        <v>47</v>
      </c>
      <c r="C99" s="39">
        <v>109</v>
      </c>
    </row>
    <row r="100" spans="1:3" x14ac:dyDescent="0.25">
      <c r="A100" s="38" t="s">
        <v>136</v>
      </c>
      <c r="B100" s="39">
        <v>98</v>
      </c>
      <c r="C100" s="39">
        <v>4</v>
      </c>
    </row>
    <row r="101" spans="1:3" x14ac:dyDescent="0.25">
      <c r="A101" s="38" t="s">
        <v>137</v>
      </c>
      <c r="B101" s="39">
        <v>73</v>
      </c>
      <c r="C101" s="39">
        <v>30</v>
      </c>
    </row>
    <row r="102" spans="1:3" x14ac:dyDescent="0.25">
      <c r="A102" s="38" t="s">
        <v>138</v>
      </c>
      <c r="B102" s="39">
        <v>82</v>
      </c>
      <c r="C102" s="39">
        <v>141</v>
      </c>
    </row>
    <row r="103" spans="1:3" x14ac:dyDescent="0.25">
      <c r="A103" s="38" t="s">
        <v>139</v>
      </c>
      <c r="B103" s="39">
        <v>92</v>
      </c>
      <c r="C103" s="39">
        <v>30</v>
      </c>
    </row>
    <row r="104" spans="1:3" x14ac:dyDescent="0.25">
      <c r="A104" s="38" t="s">
        <v>140</v>
      </c>
      <c r="B104" s="39">
        <v>33</v>
      </c>
      <c r="C104" s="39">
        <v>143</v>
      </c>
    </row>
    <row r="105" spans="1:3" x14ac:dyDescent="0.25">
      <c r="A105" s="38" t="s">
        <v>141</v>
      </c>
      <c r="B105" s="39">
        <v>97</v>
      </c>
      <c r="C105" s="39">
        <v>20</v>
      </c>
    </row>
    <row r="106" spans="1:3" x14ac:dyDescent="0.25">
      <c r="A106" s="38" t="s">
        <v>142</v>
      </c>
      <c r="B106" s="39">
        <v>74</v>
      </c>
      <c r="C106" s="39">
        <v>48</v>
      </c>
    </row>
    <row r="107" spans="1:3" x14ac:dyDescent="0.25">
      <c r="A107" s="38" t="s">
        <v>143</v>
      </c>
      <c r="B107" s="39">
        <v>50</v>
      </c>
      <c r="C107" s="39">
        <v>131</v>
      </c>
    </row>
    <row r="108" spans="1:3" x14ac:dyDescent="0.25">
      <c r="A108" s="38" t="s">
        <v>144</v>
      </c>
      <c r="B108" s="39">
        <v>98</v>
      </c>
      <c r="C108" s="39">
        <v>6</v>
      </c>
    </row>
    <row r="109" spans="1:3" x14ac:dyDescent="0.25">
      <c r="A109" s="38" t="s">
        <v>145</v>
      </c>
      <c r="B109" s="39">
        <v>98</v>
      </c>
      <c r="C109" s="39">
        <v>8</v>
      </c>
    </row>
    <row r="110" spans="1:3" x14ac:dyDescent="0.25">
      <c r="A110" s="38" t="s">
        <v>146</v>
      </c>
      <c r="B110" s="39">
        <v>97</v>
      </c>
      <c r="C110" s="39">
        <v>17</v>
      </c>
    </row>
    <row r="111" spans="1:3" x14ac:dyDescent="0.25">
      <c r="A111" s="38" t="s">
        <v>147</v>
      </c>
      <c r="B111" s="39">
        <v>99</v>
      </c>
      <c r="C111" s="39">
        <v>58</v>
      </c>
    </row>
    <row r="112" spans="1:3" x14ac:dyDescent="0.25">
      <c r="A112" s="38" t="s">
        <v>148</v>
      </c>
      <c r="B112" s="39">
        <v>90</v>
      </c>
      <c r="C112" s="39">
        <v>23</v>
      </c>
    </row>
    <row r="113" spans="1:3" x14ac:dyDescent="0.25">
      <c r="A113" s="38" t="s">
        <v>149</v>
      </c>
      <c r="B113" s="39">
        <v>88</v>
      </c>
      <c r="C113" s="39">
        <v>40</v>
      </c>
    </row>
    <row r="114" spans="1:3" x14ac:dyDescent="0.25">
      <c r="A114" s="38" t="s">
        <v>150</v>
      </c>
      <c r="B114" s="39">
        <v>36</v>
      </c>
      <c r="C114" s="39">
        <v>119</v>
      </c>
    </row>
    <row r="115" spans="1:3" x14ac:dyDescent="0.25">
      <c r="A115" s="38" t="s">
        <v>151</v>
      </c>
      <c r="B115" s="39">
        <v>60</v>
      </c>
      <c r="C115" s="39">
        <v>202</v>
      </c>
    </row>
    <row r="116" spans="1:3" x14ac:dyDescent="0.25">
      <c r="A116" s="38" t="s">
        <v>152</v>
      </c>
      <c r="B116" s="39">
        <v>82</v>
      </c>
      <c r="C116" s="39">
        <v>90</v>
      </c>
    </row>
  </sheetData>
  <mergeCells count="6">
    <mergeCell ref="H35:I35"/>
    <mergeCell ref="A1:N1"/>
    <mergeCell ref="E14:N15"/>
    <mergeCell ref="E16:N17"/>
    <mergeCell ref="E24:N32"/>
    <mergeCell ref="E33:F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opLeftCell="A11" workbookViewId="0">
      <selection activeCell="E33" sqref="E33"/>
    </sheetView>
  </sheetViews>
  <sheetFormatPr defaultRowHeight="15" x14ac:dyDescent="0.25"/>
  <cols>
    <col min="1" max="1" width="8" bestFit="1" customWidth="1"/>
    <col min="2" max="2" width="23" customWidth="1"/>
    <col min="3" max="3" width="16" customWidth="1"/>
  </cols>
  <sheetData>
    <row r="1" spans="1:14" ht="21" x14ac:dyDescent="0.35">
      <c r="A1" s="65" t="s">
        <v>168</v>
      </c>
      <c r="B1" s="65"/>
      <c r="C1" s="65"/>
      <c r="D1" s="65"/>
      <c r="E1" s="65"/>
      <c r="F1" s="65"/>
      <c r="G1" s="65"/>
      <c r="H1" s="65"/>
      <c r="I1" s="65"/>
      <c r="J1" s="65"/>
      <c r="K1" s="65"/>
      <c r="L1" s="65"/>
      <c r="M1" s="65"/>
      <c r="N1" s="65"/>
    </row>
    <row r="2" spans="1:14" ht="15.75" thickBot="1" x14ac:dyDescent="0.3"/>
    <row r="3" spans="1:14" x14ac:dyDescent="0.25">
      <c r="A3" s="47" t="s">
        <v>169</v>
      </c>
      <c r="B3" s="47" t="s">
        <v>170</v>
      </c>
      <c r="C3" s="47" t="s">
        <v>171</v>
      </c>
      <c r="E3" s="48" t="s">
        <v>172</v>
      </c>
      <c r="F3" s="2"/>
      <c r="G3" s="2"/>
      <c r="H3" s="2"/>
      <c r="I3" s="2"/>
      <c r="J3" s="2"/>
      <c r="K3" s="2"/>
      <c r="L3" s="3"/>
    </row>
    <row r="4" spans="1:14" x14ac:dyDescent="0.25">
      <c r="A4" s="46" t="s">
        <v>1</v>
      </c>
      <c r="B4" s="12">
        <v>6</v>
      </c>
      <c r="C4" s="12">
        <v>82</v>
      </c>
      <c r="E4" s="49" t="s">
        <v>173</v>
      </c>
      <c r="F4" s="5"/>
      <c r="G4" s="5"/>
      <c r="H4" s="5"/>
      <c r="I4" s="5"/>
      <c r="J4" s="5"/>
      <c r="K4" s="5"/>
      <c r="L4" s="6"/>
    </row>
    <row r="5" spans="1:14" ht="15.75" thickBot="1" x14ac:dyDescent="0.3">
      <c r="A5" s="46" t="s">
        <v>2</v>
      </c>
      <c r="B5" s="12">
        <v>2</v>
      </c>
      <c r="C5" s="12">
        <v>86</v>
      </c>
      <c r="E5" s="50" t="s">
        <v>174</v>
      </c>
      <c r="F5" s="8"/>
      <c r="G5" s="8"/>
      <c r="H5" s="8"/>
      <c r="I5" s="8"/>
      <c r="J5" s="8"/>
      <c r="K5" s="8"/>
      <c r="L5" s="9"/>
    </row>
    <row r="6" spans="1:14" x14ac:dyDescent="0.25">
      <c r="A6" s="46" t="s">
        <v>3</v>
      </c>
      <c r="B6" s="12">
        <v>15</v>
      </c>
      <c r="C6" s="12">
        <v>43</v>
      </c>
    </row>
    <row r="7" spans="1:14" x14ac:dyDescent="0.25">
      <c r="A7" s="46" t="s">
        <v>4</v>
      </c>
      <c r="B7" s="12">
        <v>9</v>
      </c>
      <c r="C7" s="12">
        <v>74</v>
      </c>
      <c r="E7" t="s">
        <v>158</v>
      </c>
    </row>
    <row r="8" spans="1:14" x14ac:dyDescent="0.25">
      <c r="A8" s="46" t="s">
        <v>5</v>
      </c>
      <c r="B8" s="12">
        <v>12</v>
      </c>
      <c r="C8" s="12">
        <v>58</v>
      </c>
      <c r="E8" s="45" t="s">
        <v>159</v>
      </c>
    </row>
    <row r="9" spans="1:14" x14ac:dyDescent="0.25">
      <c r="A9" s="46" t="s">
        <v>6</v>
      </c>
      <c r="B9" s="12">
        <v>5</v>
      </c>
      <c r="C9" s="12">
        <v>90</v>
      </c>
      <c r="E9" t="s">
        <v>160</v>
      </c>
    </row>
    <row r="10" spans="1:14" x14ac:dyDescent="0.25">
      <c r="A10" s="46" t="s">
        <v>7</v>
      </c>
      <c r="B10" s="12">
        <v>8</v>
      </c>
      <c r="C10" s="12">
        <v>78</v>
      </c>
      <c r="E10" t="s">
        <v>163</v>
      </c>
    </row>
    <row r="11" spans="1:14" x14ac:dyDescent="0.25">
      <c r="E11" t="s">
        <v>161</v>
      </c>
    </row>
    <row r="12" spans="1:14" x14ac:dyDescent="0.25">
      <c r="A12" s="88" t="s">
        <v>223</v>
      </c>
      <c r="B12" s="88"/>
      <c r="C12" s="88"/>
      <c r="E12" t="s">
        <v>162</v>
      </c>
    </row>
    <row r="13" spans="1:14" ht="15.75" thickBot="1" x14ac:dyDescent="0.3">
      <c r="A13" s="88"/>
      <c r="B13" s="88"/>
      <c r="C13" s="88"/>
    </row>
    <row r="14" spans="1:14" x14ac:dyDescent="0.25">
      <c r="A14" s="89"/>
      <c r="B14" s="89" t="s">
        <v>224</v>
      </c>
      <c r="C14" s="89" t="s">
        <v>225</v>
      </c>
      <c r="E14" s="75" t="s">
        <v>242</v>
      </c>
      <c r="F14" s="76"/>
      <c r="G14" s="76"/>
      <c r="H14" s="76"/>
      <c r="I14" s="76"/>
      <c r="J14" s="76"/>
      <c r="K14" s="76"/>
      <c r="L14" s="76"/>
      <c r="M14" s="76"/>
      <c r="N14" s="77"/>
    </row>
    <row r="15" spans="1:14" ht="15.75" thickBot="1" x14ac:dyDescent="0.3">
      <c r="A15" s="85" t="s">
        <v>209</v>
      </c>
      <c r="B15" s="85">
        <v>8.1428571428571423</v>
      </c>
      <c r="C15" s="85">
        <v>73</v>
      </c>
      <c r="E15" s="78"/>
      <c r="F15" s="79"/>
      <c r="G15" s="79"/>
      <c r="H15" s="79"/>
      <c r="I15" s="79"/>
      <c r="J15" s="79"/>
      <c r="K15" s="79"/>
      <c r="L15" s="79"/>
      <c r="M15" s="79"/>
      <c r="N15" s="80"/>
    </row>
    <row r="16" spans="1:14" x14ac:dyDescent="0.25">
      <c r="A16" s="85" t="s">
        <v>226</v>
      </c>
      <c r="B16" s="85">
        <v>19.142857142857139</v>
      </c>
      <c r="C16" s="85">
        <v>281.66666666666669</v>
      </c>
      <c r="E16" s="75" t="s">
        <v>243</v>
      </c>
      <c r="F16" s="76"/>
      <c r="G16" s="76"/>
      <c r="H16" s="76"/>
      <c r="I16" s="76"/>
      <c r="J16" s="76"/>
      <c r="K16" s="76"/>
      <c r="L16" s="76"/>
      <c r="M16" s="76"/>
      <c r="N16" s="77"/>
    </row>
    <row r="17" spans="1:14" ht="15.75" thickBot="1" x14ac:dyDescent="0.3">
      <c r="A17" s="85" t="s">
        <v>227</v>
      </c>
      <c r="B17" s="85">
        <v>7</v>
      </c>
      <c r="C17" s="85">
        <v>7</v>
      </c>
      <c r="E17" s="78"/>
      <c r="F17" s="79"/>
      <c r="G17" s="79"/>
      <c r="H17" s="79"/>
      <c r="I17" s="79"/>
      <c r="J17" s="79"/>
      <c r="K17" s="79"/>
      <c r="L17" s="79"/>
      <c r="M17" s="79"/>
      <c r="N17" s="80"/>
    </row>
    <row r="18" spans="1:14" x14ac:dyDescent="0.25">
      <c r="A18" s="85" t="s">
        <v>228</v>
      </c>
      <c r="B18" s="85">
        <v>-0.94421517068791805</v>
      </c>
      <c r="C18" s="85"/>
    </row>
    <row r="19" spans="1:14" x14ac:dyDescent="0.25">
      <c r="A19" s="85" t="s">
        <v>229</v>
      </c>
      <c r="B19" s="85">
        <v>0</v>
      </c>
      <c r="C19" s="85"/>
      <c r="E19" t="s">
        <v>164</v>
      </c>
    </row>
    <row r="20" spans="1:14" x14ac:dyDescent="0.25">
      <c r="A20" s="85" t="s">
        <v>230</v>
      </c>
      <c r="B20" s="85">
        <v>6</v>
      </c>
      <c r="C20" s="85"/>
      <c r="E20" t="s">
        <v>165</v>
      </c>
    </row>
    <row r="21" spans="1:14" x14ac:dyDescent="0.25">
      <c r="A21" s="85" t="s">
        <v>231</v>
      </c>
      <c r="B21" s="85">
        <v>-8.1853858657063974</v>
      </c>
      <c r="C21" s="85"/>
      <c r="E21" t="s">
        <v>166</v>
      </c>
    </row>
    <row r="22" spans="1:14" x14ac:dyDescent="0.25">
      <c r="A22" s="85" t="s">
        <v>232</v>
      </c>
      <c r="B22" s="85">
        <v>8.0000000000000007E-5</v>
      </c>
      <c r="C22" s="85"/>
      <c r="E22" s="11" t="s">
        <v>167</v>
      </c>
      <c r="F22" s="11"/>
      <c r="G22" s="11"/>
      <c r="H22" s="11"/>
      <c r="I22" s="11"/>
      <c r="J22" s="11"/>
    </row>
    <row r="23" spans="1:14" x14ac:dyDescent="0.25">
      <c r="A23" s="85" t="s">
        <v>233</v>
      </c>
      <c r="B23" s="85">
        <v>1.9431802805153031</v>
      </c>
      <c r="C23" s="85"/>
      <c r="E23" s="11"/>
      <c r="F23" s="11"/>
      <c r="G23" s="11"/>
      <c r="H23" s="11"/>
      <c r="I23" s="11"/>
      <c r="J23" s="11"/>
    </row>
    <row r="24" spans="1:14" x14ac:dyDescent="0.25">
      <c r="A24" s="85" t="s">
        <v>234</v>
      </c>
      <c r="B24" s="85">
        <v>1.791380631225647E-4</v>
      </c>
      <c r="C24" s="85"/>
      <c r="E24" s="81" t="s">
        <v>252</v>
      </c>
      <c r="F24" s="81"/>
      <c r="G24" s="81"/>
      <c r="H24" s="81"/>
      <c r="I24" s="81"/>
      <c r="J24" s="81"/>
      <c r="K24" s="81"/>
      <c r="L24" s="81"/>
      <c r="M24" s="81"/>
      <c r="N24" s="81"/>
    </row>
    <row r="25" spans="1:14" x14ac:dyDescent="0.25">
      <c r="A25" s="85" t="s">
        <v>235</v>
      </c>
      <c r="B25" s="85">
        <v>2.4469118511449697</v>
      </c>
      <c r="C25" s="85"/>
      <c r="E25" s="81"/>
      <c r="F25" s="81"/>
      <c r="G25" s="81"/>
      <c r="H25" s="81"/>
      <c r="I25" s="81"/>
      <c r="J25" s="81"/>
      <c r="K25" s="81"/>
      <c r="L25" s="81"/>
      <c r="M25" s="81"/>
      <c r="N25" s="81"/>
    </row>
    <row r="26" spans="1:14" x14ac:dyDescent="0.25">
      <c r="E26" s="81"/>
      <c r="F26" s="81"/>
      <c r="G26" s="81"/>
      <c r="H26" s="81"/>
      <c r="I26" s="81"/>
      <c r="J26" s="81"/>
      <c r="K26" s="81"/>
      <c r="L26" s="81"/>
      <c r="M26" s="81"/>
      <c r="N26" s="81"/>
    </row>
    <row r="27" spans="1:14" x14ac:dyDescent="0.25">
      <c r="B27" s="91" t="s">
        <v>247</v>
      </c>
      <c r="E27" s="81"/>
      <c r="F27" s="81"/>
      <c r="G27" s="81"/>
      <c r="H27" s="81"/>
      <c r="I27" s="81"/>
      <c r="J27" s="81"/>
      <c r="K27" s="81"/>
      <c r="L27" s="81"/>
      <c r="M27" s="81"/>
      <c r="N27" s="81"/>
    </row>
    <row r="28" spans="1:14" x14ac:dyDescent="0.25">
      <c r="B28" s="91">
        <f>PEARSON(B4:B10,C4:C10)</f>
        <v>-0.94421517068791805</v>
      </c>
      <c r="E28" s="81"/>
      <c r="F28" s="81"/>
      <c r="G28" s="81"/>
      <c r="H28" s="81"/>
      <c r="I28" s="81"/>
      <c r="J28" s="81"/>
      <c r="K28" s="81"/>
      <c r="L28" s="81"/>
      <c r="M28" s="81"/>
      <c r="N28" s="81"/>
    </row>
    <row r="29" spans="1:14" x14ac:dyDescent="0.25">
      <c r="E29" s="81"/>
      <c r="F29" s="81"/>
      <c r="G29" s="81"/>
      <c r="H29" s="81"/>
      <c r="I29" s="81"/>
      <c r="J29" s="81"/>
      <c r="K29" s="81"/>
      <c r="L29" s="81"/>
      <c r="M29" s="81"/>
      <c r="N29" s="81"/>
    </row>
    <row r="30" spans="1:14" x14ac:dyDescent="0.25">
      <c r="E30" s="81"/>
      <c r="F30" s="81"/>
      <c r="G30" s="81"/>
      <c r="H30" s="81"/>
      <c r="I30" s="81"/>
      <c r="J30" s="81"/>
      <c r="K30" s="81"/>
      <c r="L30" s="81"/>
      <c r="M30" s="81"/>
      <c r="N30" s="81"/>
    </row>
    <row r="31" spans="1:14" x14ac:dyDescent="0.25">
      <c r="E31" s="81"/>
      <c r="F31" s="81"/>
      <c r="G31" s="81"/>
      <c r="H31" s="81"/>
      <c r="I31" s="81"/>
      <c r="J31" s="81"/>
      <c r="K31" s="81"/>
      <c r="L31" s="81"/>
      <c r="M31" s="81"/>
      <c r="N31" s="81"/>
    </row>
    <row r="32" spans="1:14" x14ac:dyDescent="0.25">
      <c r="E32" s="81"/>
      <c r="F32" s="81"/>
      <c r="G32" s="81"/>
      <c r="H32" s="81"/>
      <c r="I32" s="81"/>
      <c r="J32" s="81"/>
      <c r="K32" s="81"/>
      <c r="L32" s="81"/>
      <c r="M32" s="81"/>
      <c r="N32" s="81"/>
    </row>
  </sheetData>
  <mergeCells count="4">
    <mergeCell ref="E14:N15"/>
    <mergeCell ref="E16:N17"/>
    <mergeCell ref="E24:N32"/>
    <mergeCell ref="A1:N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opLeftCell="A12" workbookViewId="0">
      <selection activeCell="E34" sqref="E34"/>
    </sheetView>
  </sheetViews>
  <sheetFormatPr defaultRowHeight="15" x14ac:dyDescent="0.25"/>
  <cols>
    <col min="1" max="1" width="11.85546875" customWidth="1"/>
    <col min="2" max="2" width="21.7109375" bestFit="1" customWidth="1"/>
    <col min="3" max="3" width="19.7109375" bestFit="1" customWidth="1"/>
  </cols>
  <sheetData>
    <row r="1" spans="1:14" ht="21" x14ac:dyDescent="0.35">
      <c r="A1" s="65" t="s">
        <v>168</v>
      </c>
      <c r="B1" s="65"/>
      <c r="C1" s="65"/>
      <c r="D1" s="65"/>
      <c r="E1" s="65"/>
      <c r="F1" s="65"/>
      <c r="G1" s="65"/>
      <c r="H1" s="65"/>
      <c r="I1" s="65"/>
      <c r="J1" s="65"/>
      <c r="K1" s="65"/>
      <c r="L1" s="65"/>
      <c r="M1" s="65"/>
      <c r="N1" s="65"/>
    </row>
    <row r="2" spans="1:14" ht="15.75" thickBot="1" x14ac:dyDescent="0.3"/>
    <row r="3" spans="1:14" ht="17.25" customHeight="1" thickBot="1" x14ac:dyDescent="0.3">
      <c r="A3" s="53" t="s">
        <v>176</v>
      </c>
      <c r="B3" s="52" t="s">
        <v>177</v>
      </c>
      <c r="C3" s="52" t="s">
        <v>178</v>
      </c>
      <c r="E3" s="54" t="s">
        <v>179</v>
      </c>
      <c r="F3" s="2"/>
      <c r="G3" s="2"/>
      <c r="H3" s="2"/>
      <c r="I3" s="2"/>
      <c r="J3" s="2"/>
      <c r="K3" s="2"/>
      <c r="L3" s="3"/>
    </row>
    <row r="4" spans="1:14" ht="17.25" customHeight="1" x14ac:dyDescent="0.25">
      <c r="A4" s="46" t="s">
        <v>1</v>
      </c>
      <c r="B4" s="12">
        <v>63</v>
      </c>
      <c r="C4" s="12">
        <v>7</v>
      </c>
      <c r="E4" s="55" t="s">
        <v>180</v>
      </c>
      <c r="F4" s="5"/>
      <c r="G4" s="5"/>
      <c r="H4" s="5"/>
      <c r="I4" s="5"/>
      <c r="J4" s="5"/>
      <c r="K4" s="5"/>
      <c r="L4" s="6"/>
    </row>
    <row r="5" spans="1:14" x14ac:dyDescent="0.25">
      <c r="A5" s="46" t="s">
        <v>2</v>
      </c>
      <c r="B5" s="12">
        <v>29</v>
      </c>
      <c r="C5" s="12">
        <v>3.9</v>
      </c>
      <c r="E5" s="55" t="s">
        <v>181</v>
      </c>
      <c r="F5" s="5"/>
      <c r="G5" s="5"/>
      <c r="H5" s="5"/>
      <c r="I5" s="5"/>
      <c r="J5" s="5"/>
      <c r="K5" s="5"/>
      <c r="L5" s="6"/>
    </row>
    <row r="6" spans="1:14" ht="18.75" customHeight="1" thickBot="1" x14ac:dyDescent="0.3">
      <c r="A6" s="46" t="s">
        <v>3</v>
      </c>
      <c r="B6" s="12">
        <v>20.8</v>
      </c>
      <c r="C6" s="12">
        <v>2.1</v>
      </c>
      <c r="E6" s="56" t="s">
        <v>182</v>
      </c>
      <c r="F6" s="8"/>
      <c r="G6" s="8"/>
      <c r="H6" s="8"/>
      <c r="I6" s="8"/>
      <c r="J6" s="8"/>
      <c r="K6" s="8"/>
      <c r="L6" s="9"/>
    </row>
    <row r="7" spans="1:14" x14ac:dyDescent="0.25">
      <c r="A7" s="46" t="s">
        <v>4</v>
      </c>
      <c r="B7" s="12">
        <v>19.100000000000001</v>
      </c>
      <c r="C7" s="12">
        <v>2.8</v>
      </c>
    </row>
    <row r="8" spans="1:14" x14ac:dyDescent="0.25">
      <c r="A8" s="46" t="s">
        <v>5</v>
      </c>
      <c r="B8" s="12">
        <v>13.4</v>
      </c>
      <c r="C8" s="12">
        <v>1.4</v>
      </c>
      <c r="E8" t="s">
        <v>158</v>
      </c>
    </row>
    <row r="9" spans="1:14" x14ac:dyDescent="0.25">
      <c r="A9" s="46" t="s">
        <v>6</v>
      </c>
      <c r="B9" s="12">
        <v>8.5</v>
      </c>
      <c r="C9" s="12">
        <v>1.5</v>
      </c>
      <c r="E9" s="45" t="s">
        <v>159</v>
      </c>
    </row>
    <row r="10" spans="1:14" x14ac:dyDescent="0.25">
      <c r="E10" t="s">
        <v>160</v>
      </c>
    </row>
    <row r="11" spans="1:14" x14ac:dyDescent="0.25">
      <c r="E11" t="s">
        <v>163</v>
      </c>
    </row>
    <row r="12" spans="1:14" x14ac:dyDescent="0.25">
      <c r="A12" s="88" t="s">
        <v>223</v>
      </c>
      <c r="B12" s="88"/>
      <c r="C12" s="88"/>
      <c r="E12" t="s">
        <v>161</v>
      </c>
    </row>
    <row r="13" spans="1:14" x14ac:dyDescent="0.25">
      <c r="A13" s="88"/>
      <c r="B13" s="88"/>
      <c r="C13" s="88"/>
      <c r="E13" t="s">
        <v>162</v>
      </c>
    </row>
    <row r="14" spans="1:14" ht="15.75" thickBot="1" x14ac:dyDescent="0.3">
      <c r="A14" s="89"/>
      <c r="B14" s="89" t="s">
        <v>224</v>
      </c>
      <c r="C14" s="89" t="s">
        <v>225</v>
      </c>
    </row>
    <row r="15" spans="1:14" x14ac:dyDescent="0.25">
      <c r="A15" s="85" t="s">
        <v>209</v>
      </c>
      <c r="B15" s="85">
        <v>25.633333333333336</v>
      </c>
      <c r="C15" s="85">
        <v>3.1166666666666667</v>
      </c>
      <c r="E15" s="75" t="s">
        <v>240</v>
      </c>
      <c r="F15" s="76"/>
      <c r="G15" s="76"/>
      <c r="H15" s="76"/>
      <c r="I15" s="76"/>
      <c r="J15" s="76"/>
      <c r="K15" s="76"/>
      <c r="L15" s="76"/>
      <c r="M15" s="76"/>
      <c r="N15" s="77"/>
    </row>
    <row r="16" spans="1:14" ht="15.75" thickBot="1" x14ac:dyDescent="0.3">
      <c r="A16" s="85" t="s">
        <v>226</v>
      </c>
      <c r="B16" s="85">
        <v>383.37066666666681</v>
      </c>
      <c r="C16" s="85">
        <v>4.4776666666666642</v>
      </c>
      <c r="E16" s="78"/>
      <c r="F16" s="79"/>
      <c r="G16" s="79"/>
      <c r="H16" s="79"/>
      <c r="I16" s="79"/>
      <c r="J16" s="79"/>
      <c r="K16" s="79"/>
      <c r="L16" s="79"/>
      <c r="M16" s="79"/>
      <c r="N16" s="80"/>
    </row>
    <row r="17" spans="1:14" x14ac:dyDescent="0.25">
      <c r="A17" s="85" t="s">
        <v>227</v>
      </c>
      <c r="B17" s="85">
        <v>6</v>
      </c>
      <c r="C17" s="85">
        <v>6</v>
      </c>
      <c r="E17" s="75" t="s">
        <v>241</v>
      </c>
      <c r="F17" s="76"/>
      <c r="G17" s="76"/>
      <c r="H17" s="76"/>
      <c r="I17" s="76"/>
      <c r="J17" s="76"/>
      <c r="K17" s="76"/>
      <c r="L17" s="76"/>
      <c r="M17" s="76"/>
      <c r="N17" s="77"/>
    </row>
    <row r="18" spans="1:14" ht="15.75" thickBot="1" x14ac:dyDescent="0.3">
      <c r="A18" s="85" t="s">
        <v>228</v>
      </c>
      <c r="B18" s="85">
        <v>0.98197980973609544</v>
      </c>
      <c r="C18" s="85"/>
      <c r="E18" s="78"/>
      <c r="F18" s="79"/>
      <c r="G18" s="79"/>
      <c r="H18" s="79"/>
      <c r="I18" s="79"/>
      <c r="J18" s="79"/>
      <c r="K18" s="79"/>
      <c r="L18" s="79"/>
      <c r="M18" s="79"/>
      <c r="N18" s="80"/>
    </row>
    <row r="19" spans="1:14" x14ac:dyDescent="0.25">
      <c r="A19" s="85" t="s">
        <v>229</v>
      </c>
      <c r="B19" s="85">
        <v>0</v>
      </c>
      <c r="C19" s="85"/>
    </row>
    <row r="20" spans="1:14" x14ac:dyDescent="0.25">
      <c r="A20" s="85" t="s">
        <v>230</v>
      </c>
      <c r="B20" s="85">
        <v>5</v>
      </c>
      <c r="C20" s="85"/>
      <c r="E20" t="s">
        <v>164</v>
      </c>
    </row>
    <row r="21" spans="1:14" x14ac:dyDescent="0.25">
      <c r="A21" s="85" t="s">
        <v>231</v>
      </c>
      <c r="B21" s="85">
        <v>3.1505059747253088</v>
      </c>
      <c r="C21" s="85"/>
      <c r="E21" t="s">
        <v>165</v>
      </c>
    </row>
    <row r="22" spans="1:14" x14ac:dyDescent="0.25">
      <c r="A22" s="85" t="s">
        <v>232</v>
      </c>
      <c r="B22" s="85">
        <v>1.2682250846031005E-2</v>
      </c>
      <c r="C22" s="85"/>
      <c r="E22" t="s">
        <v>166</v>
      </c>
    </row>
    <row r="23" spans="1:14" x14ac:dyDescent="0.25">
      <c r="A23" s="85" t="s">
        <v>233</v>
      </c>
      <c r="B23" s="85">
        <v>2.0150483733330233</v>
      </c>
      <c r="C23" s="85"/>
      <c r="E23" s="11" t="s">
        <v>167</v>
      </c>
      <c r="F23" s="11"/>
      <c r="G23" s="11"/>
      <c r="H23" s="11"/>
      <c r="I23" s="11"/>
      <c r="J23" s="11"/>
    </row>
    <row r="24" spans="1:14" x14ac:dyDescent="0.25">
      <c r="A24" s="85" t="s">
        <v>234</v>
      </c>
      <c r="B24" s="85">
        <v>2.5364501692062009E-2</v>
      </c>
      <c r="C24" s="85"/>
      <c r="E24" s="11"/>
      <c r="F24" s="11"/>
      <c r="G24" s="11"/>
      <c r="H24" s="11"/>
      <c r="I24" s="11"/>
      <c r="J24" s="11"/>
    </row>
    <row r="25" spans="1:14" x14ac:dyDescent="0.25">
      <c r="A25" s="85" t="s">
        <v>235</v>
      </c>
      <c r="B25" s="85">
        <v>2.570581835636315</v>
      </c>
      <c r="C25" s="85"/>
      <c r="E25" s="81" t="s">
        <v>253</v>
      </c>
      <c r="F25" s="81"/>
      <c r="G25" s="81"/>
      <c r="H25" s="81"/>
      <c r="I25" s="81"/>
      <c r="J25" s="81"/>
      <c r="K25" s="81"/>
      <c r="L25" s="81"/>
      <c r="M25" s="81"/>
      <c r="N25" s="81"/>
    </row>
    <row r="26" spans="1:14" x14ac:dyDescent="0.25">
      <c r="E26" s="81"/>
      <c r="F26" s="81"/>
      <c r="G26" s="81"/>
      <c r="H26" s="81"/>
      <c r="I26" s="81"/>
      <c r="J26" s="81"/>
      <c r="K26" s="81"/>
      <c r="L26" s="81"/>
      <c r="M26" s="81"/>
      <c r="N26" s="81"/>
    </row>
    <row r="27" spans="1:14" x14ac:dyDescent="0.25">
      <c r="B27" s="91" t="s">
        <v>248</v>
      </c>
      <c r="E27" s="81"/>
      <c r="F27" s="81"/>
      <c r="G27" s="81"/>
      <c r="H27" s="81"/>
      <c r="I27" s="81"/>
      <c r="J27" s="81"/>
      <c r="K27" s="81"/>
      <c r="L27" s="81"/>
      <c r="M27" s="81"/>
      <c r="N27" s="81"/>
    </row>
    <row r="28" spans="1:14" x14ac:dyDescent="0.25">
      <c r="B28" s="91">
        <f>PEARSON(B4:B9,C4:C9)</f>
        <v>0.98197980973609544</v>
      </c>
      <c r="E28" s="81"/>
      <c r="F28" s="81"/>
      <c r="G28" s="81"/>
      <c r="H28" s="81"/>
      <c r="I28" s="81"/>
      <c r="J28" s="81"/>
      <c r="K28" s="81"/>
      <c r="L28" s="81"/>
      <c r="M28" s="81"/>
      <c r="N28" s="81"/>
    </row>
    <row r="29" spans="1:14" x14ac:dyDescent="0.25">
      <c r="E29" s="81"/>
      <c r="F29" s="81"/>
      <c r="G29" s="81"/>
      <c r="H29" s="81"/>
      <c r="I29" s="81"/>
      <c r="J29" s="81"/>
      <c r="K29" s="81"/>
      <c r="L29" s="81"/>
      <c r="M29" s="81"/>
      <c r="N29" s="81"/>
    </row>
    <row r="30" spans="1:14" x14ac:dyDescent="0.25">
      <c r="E30" s="81"/>
      <c r="F30" s="81"/>
      <c r="G30" s="81"/>
      <c r="H30" s="81"/>
      <c r="I30" s="81"/>
      <c r="J30" s="81"/>
      <c r="K30" s="81"/>
      <c r="L30" s="81"/>
      <c r="M30" s="81"/>
      <c r="N30" s="81"/>
    </row>
    <row r="31" spans="1:14" x14ac:dyDescent="0.25">
      <c r="E31" s="81"/>
      <c r="F31" s="81"/>
      <c r="G31" s="81"/>
      <c r="H31" s="81"/>
      <c r="I31" s="81"/>
      <c r="J31" s="81"/>
      <c r="K31" s="81"/>
      <c r="L31" s="81"/>
      <c r="M31" s="81"/>
      <c r="N31" s="81"/>
    </row>
    <row r="32" spans="1:14" x14ac:dyDescent="0.25">
      <c r="E32" s="81"/>
      <c r="F32" s="81"/>
      <c r="G32" s="81"/>
      <c r="H32" s="81"/>
      <c r="I32" s="81"/>
      <c r="J32" s="81"/>
      <c r="K32" s="81"/>
      <c r="L32" s="81"/>
      <c r="M32" s="81"/>
      <c r="N32" s="81"/>
    </row>
    <row r="33" spans="5:14" x14ac:dyDescent="0.25">
      <c r="E33" s="81"/>
      <c r="F33" s="81"/>
      <c r="G33" s="81"/>
      <c r="H33" s="81"/>
      <c r="I33" s="81"/>
      <c r="J33" s="81"/>
      <c r="K33" s="81"/>
      <c r="L33" s="81"/>
      <c r="M33" s="81"/>
      <c r="N33" s="81"/>
    </row>
  </sheetData>
  <mergeCells count="4">
    <mergeCell ref="E15:N16"/>
    <mergeCell ref="E17:N18"/>
    <mergeCell ref="E25:N33"/>
    <mergeCell ref="A1:N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topLeftCell="A11" workbookViewId="0">
      <selection activeCell="E33" sqref="E33"/>
    </sheetView>
  </sheetViews>
  <sheetFormatPr defaultRowHeight="15" x14ac:dyDescent="0.25"/>
  <cols>
    <col min="1" max="1" width="10.42578125" customWidth="1"/>
    <col min="2" max="2" width="21.7109375" customWidth="1"/>
    <col min="3" max="3" width="13.42578125" customWidth="1"/>
  </cols>
  <sheetData>
    <row r="1" spans="1:14" ht="21" x14ac:dyDescent="0.35">
      <c r="A1" s="65" t="s">
        <v>168</v>
      </c>
      <c r="B1" s="65"/>
      <c r="C1" s="65"/>
      <c r="D1" s="65"/>
      <c r="E1" s="65"/>
      <c r="F1" s="65"/>
      <c r="G1" s="65"/>
      <c r="H1" s="65"/>
      <c r="I1" s="65"/>
      <c r="J1" s="65"/>
      <c r="K1" s="65"/>
      <c r="L1" s="65"/>
      <c r="M1" s="65"/>
      <c r="N1" s="65"/>
    </row>
    <row r="2" spans="1:14" ht="15.75" thickBot="1" x14ac:dyDescent="0.3"/>
    <row r="3" spans="1:14" ht="15.75" thickBot="1" x14ac:dyDescent="0.3">
      <c r="A3" s="58" t="s">
        <v>185</v>
      </c>
      <c r="B3" s="58" t="s">
        <v>184</v>
      </c>
      <c r="C3" s="58" t="s">
        <v>183</v>
      </c>
      <c r="E3" s="1" t="s">
        <v>186</v>
      </c>
      <c r="F3" s="2"/>
      <c r="G3" s="2"/>
      <c r="H3" s="2"/>
      <c r="I3" s="2"/>
      <c r="J3" s="2"/>
      <c r="K3" s="2"/>
      <c r="L3" s="3"/>
    </row>
    <row r="4" spans="1:14" x14ac:dyDescent="0.25">
      <c r="A4" s="46">
        <v>1</v>
      </c>
      <c r="B4" s="12">
        <v>3</v>
      </c>
      <c r="C4" s="57">
        <v>2613.91</v>
      </c>
      <c r="E4" s="4" t="s">
        <v>187</v>
      </c>
      <c r="F4" s="5"/>
      <c r="G4" s="5"/>
      <c r="H4" s="5"/>
      <c r="I4" s="5"/>
      <c r="J4" s="5"/>
      <c r="K4" s="5"/>
      <c r="L4" s="6"/>
    </row>
    <row r="5" spans="1:14" ht="15.75" thickBot="1" x14ac:dyDescent="0.3">
      <c r="A5" s="46">
        <v>2</v>
      </c>
      <c r="B5" s="12">
        <v>10</v>
      </c>
      <c r="C5" s="57">
        <v>8769.0300000000007</v>
      </c>
      <c r="E5" s="7" t="s">
        <v>188</v>
      </c>
      <c r="F5" s="8"/>
      <c r="G5" s="8"/>
      <c r="H5" s="8"/>
      <c r="I5" s="8"/>
      <c r="J5" s="8"/>
      <c r="K5" s="8"/>
      <c r="L5" s="9"/>
    </row>
    <row r="6" spans="1:14" x14ac:dyDescent="0.25">
      <c r="A6" s="46">
        <v>3</v>
      </c>
      <c r="B6" s="12">
        <v>2</v>
      </c>
      <c r="C6" s="57">
        <v>2448.6</v>
      </c>
    </row>
    <row r="7" spans="1:14" x14ac:dyDescent="0.25">
      <c r="A7" s="46">
        <v>4</v>
      </c>
      <c r="B7" s="12">
        <v>3</v>
      </c>
      <c r="C7" s="57">
        <v>2568.6999999999998</v>
      </c>
      <c r="E7" t="s">
        <v>158</v>
      </c>
    </row>
    <row r="8" spans="1:14" x14ac:dyDescent="0.25">
      <c r="A8" s="46">
        <v>5</v>
      </c>
      <c r="B8" s="12">
        <v>3</v>
      </c>
      <c r="C8" s="57">
        <v>1936.19</v>
      </c>
      <c r="E8" s="45" t="s">
        <v>159</v>
      </c>
    </row>
    <row r="9" spans="1:14" x14ac:dyDescent="0.25">
      <c r="A9" s="46">
        <v>6</v>
      </c>
      <c r="B9" s="12">
        <v>5</v>
      </c>
      <c r="C9" s="57">
        <v>7230.71</v>
      </c>
      <c r="E9" t="s">
        <v>160</v>
      </c>
    </row>
    <row r="10" spans="1:14" x14ac:dyDescent="0.25">
      <c r="A10" s="46">
        <v>7</v>
      </c>
      <c r="B10" s="12">
        <v>5</v>
      </c>
      <c r="C10" s="57">
        <v>5342.61</v>
      </c>
      <c r="E10" t="s">
        <v>163</v>
      </c>
    </row>
    <row r="11" spans="1:14" x14ac:dyDescent="0.25">
      <c r="A11" s="46">
        <v>8</v>
      </c>
      <c r="B11" s="12">
        <v>3</v>
      </c>
      <c r="C11" s="57">
        <v>4108.13</v>
      </c>
      <c r="E11" t="s">
        <v>161</v>
      </c>
    </row>
    <row r="12" spans="1:14" x14ac:dyDescent="0.25">
      <c r="A12" s="46">
        <v>9</v>
      </c>
      <c r="B12" s="12">
        <v>1</v>
      </c>
      <c r="C12" s="57">
        <v>1596.91</v>
      </c>
      <c r="E12" t="s">
        <v>162</v>
      </c>
    </row>
    <row r="13" spans="1:14" ht="15.75" thickBot="1" x14ac:dyDescent="0.3">
      <c r="A13" s="46">
        <v>10</v>
      </c>
      <c r="B13" s="12">
        <v>2</v>
      </c>
      <c r="C13" s="57">
        <v>4061.28</v>
      </c>
    </row>
    <row r="14" spans="1:14" x14ac:dyDescent="0.25">
      <c r="A14" s="46">
        <v>11</v>
      </c>
      <c r="B14" s="12">
        <v>2</v>
      </c>
      <c r="C14" s="57">
        <v>1761.53</v>
      </c>
      <c r="E14" s="75" t="s">
        <v>238</v>
      </c>
      <c r="F14" s="76"/>
      <c r="G14" s="76"/>
      <c r="H14" s="76"/>
      <c r="I14" s="76"/>
      <c r="J14" s="76"/>
      <c r="K14" s="76"/>
      <c r="L14" s="76"/>
      <c r="M14" s="76"/>
      <c r="N14" s="77"/>
    </row>
    <row r="15" spans="1:14" ht="15.75" thickBot="1" x14ac:dyDescent="0.3">
      <c r="A15" s="46">
        <v>12</v>
      </c>
      <c r="B15" s="12">
        <v>5</v>
      </c>
      <c r="C15" s="57">
        <v>4779.1899999999996</v>
      </c>
      <c r="E15" s="78"/>
      <c r="F15" s="79"/>
      <c r="G15" s="79"/>
      <c r="H15" s="79"/>
      <c r="I15" s="79"/>
      <c r="J15" s="79"/>
      <c r="K15" s="79"/>
      <c r="L15" s="79"/>
      <c r="M15" s="79"/>
      <c r="N15" s="80"/>
    </row>
    <row r="16" spans="1:14" x14ac:dyDescent="0.25">
      <c r="A16" s="46">
        <v>13</v>
      </c>
      <c r="B16" s="12">
        <v>1</v>
      </c>
      <c r="C16" s="57">
        <v>2078.3000000000002</v>
      </c>
      <c r="E16" s="75" t="s">
        <v>239</v>
      </c>
      <c r="F16" s="76"/>
      <c r="G16" s="76"/>
      <c r="H16" s="76"/>
      <c r="I16" s="76"/>
      <c r="J16" s="76"/>
      <c r="K16" s="76"/>
      <c r="L16" s="76"/>
      <c r="M16" s="76"/>
      <c r="N16" s="77"/>
    </row>
    <row r="17" spans="1:14" ht="15.75" thickBot="1" x14ac:dyDescent="0.3">
      <c r="A17" s="46">
        <v>14</v>
      </c>
      <c r="B17" s="12">
        <v>3</v>
      </c>
      <c r="C17" s="57">
        <v>4713.6099999999997</v>
      </c>
      <c r="E17" s="78"/>
      <c r="F17" s="79"/>
      <c r="G17" s="79"/>
      <c r="H17" s="79"/>
      <c r="I17" s="79"/>
      <c r="J17" s="79"/>
      <c r="K17" s="79"/>
      <c r="L17" s="79"/>
      <c r="M17" s="79"/>
      <c r="N17" s="80"/>
    </row>
    <row r="18" spans="1:14" x14ac:dyDescent="0.25">
      <c r="A18" s="46">
        <v>15</v>
      </c>
      <c r="B18" s="12">
        <v>4</v>
      </c>
      <c r="C18" s="57">
        <v>3946.68</v>
      </c>
    </row>
    <row r="19" spans="1:14" x14ac:dyDescent="0.25">
      <c r="A19" s="46">
        <v>16</v>
      </c>
      <c r="B19" s="12">
        <v>2</v>
      </c>
      <c r="C19" s="57">
        <v>2902.74</v>
      </c>
      <c r="E19" t="s">
        <v>164</v>
      </c>
    </row>
    <row r="20" spans="1:14" x14ac:dyDescent="0.25">
      <c r="A20" s="46">
        <v>17</v>
      </c>
      <c r="B20" s="12">
        <v>1</v>
      </c>
      <c r="C20" s="57">
        <v>1438.85</v>
      </c>
      <c r="E20" t="s">
        <v>165</v>
      </c>
    </row>
    <row r="21" spans="1:14" x14ac:dyDescent="0.25">
      <c r="A21" s="46">
        <v>18</v>
      </c>
      <c r="B21" s="12">
        <v>1</v>
      </c>
      <c r="C21" s="57">
        <v>820.21</v>
      </c>
      <c r="E21" t="s">
        <v>166</v>
      </c>
    </row>
    <row r="22" spans="1:14" x14ac:dyDescent="0.25">
      <c r="A22" s="46">
        <v>19</v>
      </c>
      <c r="B22" s="12">
        <v>1</v>
      </c>
      <c r="C22" s="57">
        <v>3309.41</v>
      </c>
      <c r="E22" s="11" t="s">
        <v>167</v>
      </c>
      <c r="F22" s="11"/>
      <c r="G22" s="11"/>
      <c r="H22" s="11"/>
      <c r="I22" s="11"/>
      <c r="J22" s="11"/>
    </row>
    <row r="23" spans="1:14" x14ac:dyDescent="0.25">
      <c r="A23" s="46">
        <v>20</v>
      </c>
      <c r="B23" s="12">
        <v>6</v>
      </c>
      <c r="C23" s="57">
        <v>5476.33</v>
      </c>
      <c r="E23" s="11"/>
      <c r="F23" s="11"/>
      <c r="G23" s="11"/>
      <c r="H23" s="11"/>
      <c r="I23" s="11"/>
      <c r="J23" s="11"/>
    </row>
    <row r="24" spans="1:14" x14ac:dyDescent="0.25">
      <c r="E24" s="81" t="s">
        <v>254</v>
      </c>
      <c r="F24" s="81"/>
      <c r="G24" s="81"/>
      <c r="H24" s="81"/>
      <c r="I24" s="81"/>
      <c r="J24" s="81"/>
      <c r="K24" s="81"/>
      <c r="L24" s="81"/>
      <c r="M24" s="81"/>
      <c r="N24" s="81"/>
    </row>
    <row r="25" spans="1:14" x14ac:dyDescent="0.25">
      <c r="A25" s="88" t="s">
        <v>223</v>
      </c>
      <c r="B25" s="88"/>
      <c r="C25" s="88"/>
      <c r="E25" s="81"/>
      <c r="F25" s="81"/>
      <c r="G25" s="81"/>
      <c r="H25" s="81"/>
      <c r="I25" s="81"/>
      <c r="J25" s="81"/>
      <c r="K25" s="81"/>
      <c r="L25" s="81"/>
      <c r="M25" s="81"/>
      <c r="N25" s="81"/>
    </row>
    <row r="26" spans="1:14" x14ac:dyDescent="0.25">
      <c r="A26" s="88"/>
      <c r="B26" s="88"/>
      <c r="C26" s="88"/>
      <c r="E26" s="81"/>
      <c r="F26" s="81"/>
      <c r="G26" s="81"/>
      <c r="H26" s="81"/>
      <c r="I26" s="81"/>
      <c r="J26" s="81"/>
      <c r="K26" s="81"/>
      <c r="L26" s="81"/>
      <c r="M26" s="81"/>
      <c r="N26" s="81"/>
    </row>
    <row r="27" spans="1:14" x14ac:dyDescent="0.25">
      <c r="A27" s="89"/>
      <c r="B27" s="89" t="s">
        <v>224</v>
      </c>
      <c r="C27" s="89" t="s">
        <v>225</v>
      </c>
      <c r="E27" s="81"/>
      <c r="F27" s="81"/>
      <c r="G27" s="81"/>
      <c r="H27" s="81"/>
      <c r="I27" s="81"/>
      <c r="J27" s="81"/>
      <c r="K27" s="81"/>
      <c r="L27" s="81"/>
      <c r="M27" s="81"/>
      <c r="N27" s="81"/>
    </row>
    <row r="28" spans="1:14" x14ac:dyDescent="0.25">
      <c r="A28" s="85" t="s">
        <v>209</v>
      </c>
      <c r="B28" s="85">
        <v>3.15</v>
      </c>
      <c r="C28" s="85">
        <v>3595.1459999999997</v>
      </c>
      <c r="E28" s="81"/>
      <c r="F28" s="81"/>
      <c r="G28" s="81"/>
      <c r="H28" s="81"/>
      <c r="I28" s="81"/>
      <c r="J28" s="81"/>
      <c r="K28" s="81"/>
      <c r="L28" s="81"/>
      <c r="M28" s="81"/>
      <c r="N28" s="81"/>
    </row>
    <row r="29" spans="1:14" x14ac:dyDescent="0.25">
      <c r="A29" s="85" t="s">
        <v>226</v>
      </c>
      <c r="B29" s="85">
        <v>4.9763157894736851</v>
      </c>
      <c r="C29" s="85">
        <v>4130831.821109477</v>
      </c>
      <c r="E29" s="81"/>
      <c r="F29" s="81"/>
      <c r="G29" s="81"/>
      <c r="H29" s="81"/>
      <c r="I29" s="81"/>
      <c r="J29" s="81"/>
      <c r="K29" s="81"/>
      <c r="L29" s="81"/>
      <c r="M29" s="81"/>
      <c r="N29" s="81"/>
    </row>
    <row r="30" spans="1:14" x14ac:dyDescent="0.25">
      <c r="A30" s="85" t="s">
        <v>227</v>
      </c>
      <c r="B30" s="85">
        <v>20</v>
      </c>
      <c r="C30" s="85">
        <v>20</v>
      </c>
      <c r="E30" s="81"/>
      <c r="F30" s="81"/>
      <c r="G30" s="81"/>
      <c r="H30" s="81"/>
      <c r="I30" s="81"/>
      <c r="J30" s="81"/>
      <c r="K30" s="81"/>
      <c r="L30" s="81"/>
      <c r="M30" s="81"/>
      <c r="N30" s="81"/>
    </row>
    <row r="31" spans="1:14" x14ac:dyDescent="0.25">
      <c r="A31" s="85" t="s">
        <v>228</v>
      </c>
      <c r="B31" s="85">
        <v>0.88243785036404154</v>
      </c>
      <c r="C31" s="85"/>
      <c r="E31" s="81"/>
      <c r="F31" s="81"/>
      <c r="G31" s="81"/>
      <c r="H31" s="81"/>
      <c r="I31" s="81"/>
      <c r="J31" s="81"/>
      <c r="K31" s="81"/>
      <c r="L31" s="81"/>
      <c r="M31" s="81"/>
      <c r="N31" s="81"/>
    </row>
    <row r="32" spans="1:14" x14ac:dyDescent="0.25">
      <c r="A32" s="85" t="s">
        <v>229</v>
      </c>
      <c r="B32" s="85">
        <v>0</v>
      </c>
      <c r="C32" s="85"/>
      <c r="E32" s="81"/>
      <c r="F32" s="81"/>
      <c r="G32" s="81"/>
      <c r="H32" s="81"/>
      <c r="I32" s="81"/>
      <c r="J32" s="81"/>
      <c r="K32" s="81"/>
      <c r="L32" s="81"/>
      <c r="M32" s="81"/>
      <c r="N32" s="81"/>
    </row>
    <row r="33" spans="1:6" x14ac:dyDescent="0.25">
      <c r="A33" s="85" t="s">
        <v>230</v>
      </c>
      <c r="B33" s="85">
        <v>19</v>
      </c>
      <c r="C33" s="85"/>
    </row>
    <row r="34" spans="1:6" x14ac:dyDescent="0.25">
      <c r="A34" s="85" t="s">
        <v>231</v>
      </c>
      <c r="B34" s="85">
        <v>-7.9113912818339216</v>
      </c>
      <c r="C34" s="85"/>
      <c r="E34" s="94" t="s">
        <v>248</v>
      </c>
      <c r="F34" s="95"/>
    </row>
    <row r="35" spans="1:6" x14ac:dyDescent="0.25">
      <c r="A35" s="85" t="s">
        <v>232</v>
      </c>
      <c r="B35" s="92">
        <v>9.8833533582091097E-8</v>
      </c>
      <c r="C35" s="85"/>
      <c r="E35" s="91">
        <f>PEARSON(B4:B23,C4:C23)</f>
        <v>0.88243785036404154</v>
      </c>
      <c r="F35" s="91"/>
    </row>
    <row r="36" spans="1:6" x14ac:dyDescent="0.25">
      <c r="A36" s="85" t="s">
        <v>233</v>
      </c>
      <c r="B36" s="85">
        <v>1.7291328115213698</v>
      </c>
      <c r="C36" s="85"/>
    </row>
    <row r="37" spans="1:6" x14ac:dyDescent="0.25">
      <c r="A37" s="85" t="s">
        <v>234</v>
      </c>
      <c r="B37" s="93">
        <v>1.976670671641823E-7</v>
      </c>
      <c r="C37" s="85"/>
    </row>
    <row r="38" spans="1:6" x14ac:dyDescent="0.25">
      <c r="A38" s="85" t="s">
        <v>235</v>
      </c>
      <c r="B38" s="85">
        <v>2.0930240544083096</v>
      </c>
      <c r="C38" s="85"/>
    </row>
    <row r="39" spans="1:6" x14ac:dyDescent="0.25">
      <c r="A39" s="88"/>
      <c r="B39" s="88"/>
      <c r="C39" s="88"/>
    </row>
  </sheetData>
  <mergeCells count="5">
    <mergeCell ref="E14:N15"/>
    <mergeCell ref="E16:N17"/>
    <mergeCell ref="E24:N32"/>
    <mergeCell ref="A1:N1"/>
    <mergeCell ref="E34:F3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topLeftCell="A15" workbookViewId="0">
      <selection activeCell="D37" sqref="D37"/>
    </sheetView>
  </sheetViews>
  <sheetFormatPr defaultRowHeight="15" x14ac:dyDescent="0.25"/>
  <cols>
    <col min="1" max="1" width="14.7109375" customWidth="1"/>
    <col min="2" max="2" width="20.28515625" customWidth="1"/>
    <col min="3" max="3" width="18.85546875" bestFit="1" customWidth="1"/>
    <col min="4" max="4" width="15.140625" bestFit="1" customWidth="1"/>
  </cols>
  <sheetData>
    <row r="1" spans="1:23" ht="21" x14ac:dyDescent="0.35">
      <c r="A1" s="65" t="s">
        <v>168</v>
      </c>
      <c r="B1" s="65"/>
      <c r="C1" s="65"/>
      <c r="D1" s="65"/>
      <c r="E1" s="65"/>
      <c r="F1" s="65"/>
      <c r="G1" s="65"/>
      <c r="H1" s="65"/>
      <c r="I1" s="65"/>
      <c r="J1" s="65"/>
      <c r="K1" s="65"/>
      <c r="L1" s="65"/>
      <c r="M1" s="65"/>
    </row>
    <row r="2" spans="1:23" ht="15.75" thickBot="1" x14ac:dyDescent="0.3"/>
    <row r="3" spans="1:23" x14ac:dyDescent="0.25">
      <c r="A3" s="62" t="s">
        <v>196</v>
      </c>
      <c r="B3" s="62" t="s">
        <v>197</v>
      </c>
      <c r="C3" s="59"/>
      <c r="D3" s="1" t="s">
        <v>189</v>
      </c>
      <c r="E3" s="2"/>
      <c r="F3" s="2"/>
      <c r="G3" s="2"/>
      <c r="H3" s="2"/>
      <c r="I3" s="2"/>
      <c r="J3" s="2"/>
      <c r="K3" s="3"/>
      <c r="M3" s="23"/>
      <c r="N3" s="23"/>
      <c r="O3" s="23"/>
      <c r="P3" s="23"/>
      <c r="Q3" s="23"/>
      <c r="R3" s="23"/>
      <c r="S3" s="23"/>
      <c r="T3" s="23"/>
      <c r="U3" s="23"/>
      <c r="V3" s="23"/>
      <c r="W3" s="23"/>
    </row>
    <row r="4" spans="1:23" x14ac:dyDescent="0.25">
      <c r="A4" s="61">
        <f>900*100</f>
        <v>90000</v>
      </c>
      <c r="B4" s="61">
        <v>54000</v>
      </c>
      <c r="C4" s="11"/>
      <c r="D4" s="4" t="s">
        <v>190</v>
      </c>
      <c r="E4" s="5"/>
      <c r="F4" s="5"/>
      <c r="G4" s="5"/>
      <c r="H4" s="5"/>
      <c r="I4" s="5"/>
      <c r="J4" s="5"/>
      <c r="K4" s="6"/>
      <c r="M4" s="23"/>
      <c r="N4" s="23"/>
      <c r="O4" s="23"/>
      <c r="P4" s="23"/>
      <c r="Q4" s="23"/>
      <c r="R4" s="23"/>
      <c r="S4" s="23"/>
      <c r="T4" s="23"/>
      <c r="U4" s="23"/>
      <c r="V4" s="23"/>
      <c r="W4" s="23"/>
    </row>
    <row r="5" spans="1:23" x14ac:dyDescent="0.25">
      <c r="A5" s="61">
        <f>266.4*100</f>
        <v>26639.999999999996</v>
      </c>
      <c r="B5" s="61">
        <v>15984</v>
      </c>
      <c r="C5" s="11"/>
      <c r="D5" s="4" t="s">
        <v>191</v>
      </c>
      <c r="E5" s="5"/>
      <c r="F5" s="5"/>
      <c r="G5" s="5"/>
      <c r="H5" s="5"/>
      <c r="I5" s="5"/>
      <c r="J5" s="5"/>
      <c r="K5" s="6"/>
      <c r="M5" s="23"/>
      <c r="N5" s="23"/>
      <c r="O5" s="23"/>
      <c r="P5" s="23"/>
      <c r="Q5" s="23"/>
      <c r="R5" s="23"/>
      <c r="S5" s="23"/>
      <c r="T5" s="23"/>
      <c r="U5" s="23"/>
      <c r="V5" s="23"/>
      <c r="W5" s="23"/>
    </row>
    <row r="6" spans="1:23" x14ac:dyDescent="0.25">
      <c r="A6" s="61">
        <f>1555.2*100</f>
        <v>155520</v>
      </c>
      <c r="B6" s="61">
        <v>93312</v>
      </c>
      <c r="C6" s="11"/>
      <c r="D6" s="4" t="s">
        <v>192</v>
      </c>
      <c r="E6" s="5"/>
      <c r="F6" s="5"/>
      <c r="G6" s="5"/>
      <c r="H6" s="5"/>
      <c r="I6" s="5"/>
      <c r="J6" s="5"/>
      <c r="K6" s="6"/>
      <c r="M6" s="60"/>
      <c r="N6" s="60"/>
      <c r="O6" s="23"/>
      <c r="P6" s="23"/>
      <c r="Q6" s="23"/>
      <c r="R6" s="23"/>
      <c r="S6" s="23"/>
      <c r="T6" s="23"/>
      <c r="U6" s="23"/>
      <c r="V6" s="23"/>
      <c r="W6" s="23"/>
    </row>
    <row r="7" spans="1:23" x14ac:dyDescent="0.25">
      <c r="A7" s="61">
        <f>900*100</f>
        <v>90000</v>
      </c>
      <c r="B7" s="61">
        <v>58500</v>
      </c>
      <c r="C7" s="11"/>
      <c r="D7" s="4" t="s">
        <v>193</v>
      </c>
      <c r="E7" s="5"/>
      <c r="F7" s="5"/>
      <c r="G7" s="5"/>
      <c r="H7" s="5"/>
      <c r="I7" s="5"/>
      <c r="J7" s="5"/>
      <c r="K7" s="6"/>
      <c r="M7" s="21"/>
      <c r="N7" s="21"/>
      <c r="O7" s="23"/>
      <c r="P7" s="23"/>
      <c r="Q7" s="23"/>
      <c r="R7" s="23"/>
      <c r="S7" s="23"/>
      <c r="T7" s="23"/>
      <c r="U7" s="23"/>
      <c r="V7" s="23"/>
      <c r="W7" s="23"/>
    </row>
    <row r="8" spans="1:23" x14ac:dyDescent="0.25">
      <c r="A8" s="61">
        <f>2707.2*100</f>
        <v>270720</v>
      </c>
      <c r="B8" s="61">
        <v>162400</v>
      </c>
      <c r="C8" s="11"/>
      <c r="D8" s="4" t="s">
        <v>194</v>
      </c>
      <c r="E8" s="5"/>
      <c r="F8" s="5"/>
      <c r="G8" s="5"/>
      <c r="H8" s="5"/>
      <c r="I8" s="5"/>
      <c r="J8" s="5"/>
      <c r="K8" s="6"/>
      <c r="M8" s="21"/>
      <c r="N8" s="21"/>
      <c r="O8" s="23"/>
      <c r="P8" s="23"/>
      <c r="Q8" s="23"/>
      <c r="R8" s="23"/>
      <c r="S8" s="23"/>
      <c r="T8" s="23"/>
      <c r="U8" s="23"/>
      <c r="V8" s="23"/>
      <c r="W8" s="23"/>
    </row>
    <row r="9" spans="1:23" ht="15.75" thickBot="1" x14ac:dyDescent="0.3">
      <c r="A9" s="61">
        <f>439.2*100</f>
        <v>43920</v>
      </c>
      <c r="B9" s="61">
        <v>21960</v>
      </c>
      <c r="C9" s="11"/>
      <c r="D9" s="7" t="s">
        <v>195</v>
      </c>
      <c r="E9" s="8"/>
      <c r="F9" s="8"/>
      <c r="G9" s="8"/>
      <c r="H9" s="8"/>
      <c r="I9" s="8"/>
      <c r="J9" s="8"/>
      <c r="K9" s="9"/>
      <c r="M9" s="21"/>
      <c r="N9" s="21"/>
      <c r="O9" s="23"/>
      <c r="P9" s="23"/>
      <c r="Q9" s="23"/>
      <c r="R9" s="23"/>
      <c r="S9" s="23"/>
      <c r="T9" s="23"/>
      <c r="U9" s="23"/>
      <c r="V9" s="23"/>
      <c r="W9" s="23"/>
    </row>
    <row r="10" spans="1:23" x14ac:dyDescent="0.25">
      <c r="A10" s="61">
        <f>1209.6*100</f>
        <v>120959.99999999999</v>
      </c>
      <c r="B10" s="61">
        <v>58000</v>
      </c>
      <c r="C10" s="11"/>
      <c r="D10" s="11"/>
      <c r="E10" s="11"/>
      <c r="M10" s="21"/>
      <c r="N10" s="21"/>
      <c r="O10" s="23"/>
      <c r="P10" s="23"/>
      <c r="Q10" s="23"/>
      <c r="R10" s="23"/>
      <c r="S10" s="23"/>
      <c r="T10" s="23"/>
      <c r="U10" s="23"/>
      <c r="V10" s="23"/>
      <c r="W10" s="23"/>
    </row>
    <row r="11" spans="1:23" x14ac:dyDescent="0.25">
      <c r="A11" s="61">
        <f>2966.4*100</f>
        <v>296640</v>
      </c>
      <c r="B11" s="61">
        <v>169084</v>
      </c>
      <c r="C11" s="11"/>
      <c r="D11" t="s">
        <v>158</v>
      </c>
      <c r="N11" s="21"/>
      <c r="O11" s="23"/>
      <c r="P11" s="23"/>
      <c r="Q11" s="23"/>
      <c r="R11" s="23"/>
      <c r="S11" s="23"/>
      <c r="T11" s="23"/>
      <c r="U11" s="23"/>
      <c r="V11" s="23"/>
      <c r="W11" s="23"/>
    </row>
    <row r="12" spans="1:23" x14ac:dyDescent="0.25">
      <c r="D12" s="45" t="s">
        <v>159</v>
      </c>
      <c r="N12" s="23"/>
      <c r="O12" s="23"/>
      <c r="P12" s="23"/>
      <c r="Q12" s="23"/>
      <c r="R12" s="23"/>
      <c r="S12" s="23"/>
      <c r="T12" s="23"/>
      <c r="U12" s="23"/>
      <c r="V12" s="23"/>
      <c r="W12" s="23"/>
    </row>
    <row r="13" spans="1:23" x14ac:dyDescent="0.25">
      <c r="A13" s="88" t="s">
        <v>223</v>
      </c>
      <c r="B13" s="88"/>
      <c r="C13" s="88"/>
      <c r="D13" t="s">
        <v>160</v>
      </c>
      <c r="N13" s="23"/>
      <c r="O13" s="23"/>
      <c r="P13" s="23"/>
      <c r="Q13" s="23"/>
      <c r="R13" s="23"/>
      <c r="S13" s="23"/>
      <c r="T13" s="23"/>
      <c r="U13" s="23"/>
      <c r="V13" s="23"/>
      <c r="W13" s="23"/>
    </row>
    <row r="14" spans="1:23" x14ac:dyDescent="0.25">
      <c r="A14" s="88"/>
      <c r="B14" s="88"/>
      <c r="C14" s="88"/>
      <c r="D14" t="s">
        <v>163</v>
      </c>
      <c r="N14" s="22"/>
      <c r="O14" s="22"/>
      <c r="P14" s="22"/>
      <c r="Q14" s="22"/>
      <c r="R14" s="22"/>
      <c r="S14" s="23"/>
      <c r="T14" s="23"/>
      <c r="U14" s="23"/>
      <c r="V14" s="23"/>
      <c r="W14" s="23"/>
    </row>
    <row r="15" spans="1:23" x14ac:dyDescent="0.25">
      <c r="A15" s="89"/>
      <c r="B15" s="89" t="s">
        <v>224</v>
      </c>
      <c r="C15" s="89" t="s">
        <v>225</v>
      </c>
      <c r="D15" t="s">
        <v>161</v>
      </c>
      <c r="N15" s="21"/>
      <c r="O15" s="21"/>
      <c r="P15" s="21"/>
      <c r="Q15" s="21"/>
      <c r="R15" s="21"/>
      <c r="S15" s="23"/>
      <c r="T15" s="23"/>
      <c r="U15" s="23"/>
      <c r="V15" s="23"/>
      <c r="W15" s="23"/>
    </row>
    <row r="16" spans="1:23" x14ac:dyDescent="0.25">
      <c r="A16" s="85" t="s">
        <v>209</v>
      </c>
      <c r="B16" s="85">
        <v>136800</v>
      </c>
      <c r="C16" s="85">
        <v>79155</v>
      </c>
      <c r="D16" t="s">
        <v>162</v>
      </c>
      <c r="N16" s="21"/>
      <c r="O16" s="21"/>
      <c r="P16" s="21"/>
      <c r="Q16" s="21"/>
      <c r="R16" s="21"/>
      <c r="S16" s="23"/>
      <c r="T16" s="23"/>
      <c r="U16" s="23"/>
      <c r="V16" s="23"/>
      <c r="W16" s="23"/>
    </row>
    <row r="17" spans="1:23" ht="15.75" thickBot="1" x14ac:dyDescent="0.3">
      <c r="A17" s="85" t="s">
        <v>226</v>
      </c>
      <c r="B17" s="85">
        <v>9889590857.1428566</v>
      </c>
      <c r="C17" s="90">
        <v>3426593722.2857141</v>
      </c>
      <c r="N17" s="21"/>
      <c r="O17" s="21"/>
      <c r="P17" s="21"/>
      <c r="Q17" s="21"/>
      <c r="R17" s="21"/>
      <c r="S17" s="23"/>
      <c r="T17" s="23"/>
      <c r="U17" s="23"/>
      <c r="V17" s="23"/>
      <c r="W17" s="23"/>
    </row>
    <row r="18" spans="1:23" x14ac:dyDescent="0.25">
      <c r="A18" s="85" t="s">
        <v>227</v>
      </c>
      <c r="B18" s="85">
        <v>8</v>
      </c>
      <c r="C18" s="85">
        <v>8</v>
      </c>
      <c r="D18" s="76" t="s">
        <v>236</v>
      </c>
      <c r="E18" s="76"/>
      <c r="F18" s="76"/>
      <c r="G18" s="76"/>
      <c r="H18" s="76"/>
      <c r="I18" s="76"/>
      <c r="J18" s="76"/>
      <c r="K18" s="76"/>
      <c r="L18" s="76"/>
      <c r="M18" s="77"/>
      <c r="N18" s="23"/>
      <c r="O18" s="23"/>
      <c r="P18" s="23"/>
      <c r="Q18" s="23"/>
      <c r="R18" s="23"/>
      <c r="S18" s="23"/>
      <c r="T18" s="23"/>
      <c r="U18" s="23"/>
      <c r="V18" s="23"/>
      <c r="W18" s="23"/>
    </row>
    <row r="19" spans="1:23" ht="15.75" thickBot="1" x14ac:dyDescent="0.3">
      <c r="A19" s="85" t="s">
        <v>228</v>
      </c>
      <c r="B19" s="85">
        <v>0.99480939086245923</v>
      </c>
      <c r="C19" s="85"/>
      <c r="D19" s="79"/>
      <c r="E19" s="79"/>
      <c r="F19" s="79"/>
      <c r="G19" s="79"/>
      <c r="H19" s="79"/>
      <c r="I19" s="79"/>
      <c r="J19" s="79"/>
      <c r="K19" s="79"/>
      <c r="L19" s="79"/>
      <c r="M19" s="80"/>
      <c r="N19" s="22"/>
      <c r="O19" s="22"/>
      <c r="P19" s="22"/>
      <c r="Q19" s="22"/>
      <c r="R19" s="22"/>
      <c r="S19" s="22"/>
      <c r="T19" s="22"/>
      <c r="U19" s="22"/>
      <c r="V19" s="23"/>
      <c r="W19" s="23"/>
    </row>
    <row r="20" spans="1:23" x14ac:dyDescent="0.25">
      <c r="A20" s="85" t="s">
        <v>229</v>
      </c>
      <c r="B20" s="85">
        <v>0</v>
      </c>
      <c r="C20" s="85"/>
      <c r="D20" s="76" t="s">
        <v>237</v>
      </c>
      <c r="E20" s="76"/>
      <c r="F20" s="76"/>
      <c r="G20" s="76"/>
      <c r="H20" s="76"/>
      <c r="I20" s="76"/>
      <c r="J20" s="76"/>
      <c r="K20" s="76"/>
      <c r="L20" s="76"/>
      <c r="M20" s="77"/>
      <c r="N20" s="21"/>
      <c r="O20" s="21"/>
      <c r="P20" s="21"/>
      <c r="Q20" s="21"/>
      <c r="R20" s="21"/>
      <c r="S20" s="21"/>
      <c r="T20" s="21"/>
      <c r="U20" s="21"/>
      <c r="V20" s="23"/>
      <c r="W20" s="23"/>
    </row>
    <row r="21" spans="1:23" ht="15.75" thickBot="1" x14ac:dyDescent="0.3">
      <c r="A21" s="85" t="s">
        <v>230</v>
      </c>
      <c r="B21" s="85">
        <v>7</v>
      </c>
      <c r="C21" s="85"/>
      <c r="D21" s="79"/>
      <c r="E21" s="79"/>
      <c r="F21" s="79"/>
      <c r="G21" s="79"/>
      <c r="H21" s="79"/>
      <c r="I21" s="79"/>
      <c r="J21" s="79"/>
      <c r="K21" s="79"/>
      <c r="L21" s="79"/>
      <c r="M21" s="80"/>
      <c r="N21" s="21"/>
      <c r="O21" s="21"/>
      <c r="P21" s="21"/>
      <c r="Q21" s="21"/>
      <c r="R21" s="21"/>
      <c r="S21" s="21"/>
      <c r="T21" s="21"/>
      <c r="U21" s="21"/>
      <c r="V21" s="23"/>
      <c r="W21" s="23"/>
    </row>
    <row r="22" spans="1:23" x14ac:dyDescent="0.25">
      <c r="A22" s="85" t="s">
        <v>231</v>
      </c>
      <c r="B22" s="85">
        <v>3.9154494630773224</v>
      </c>
      <c r="C22" s="85"/>
      <c r="N22" s="23"/>
      <c r="O22" s="23"/>
      <c r="P22" s="23"/>
      <c r="Q22" s="23"/>
      <c r="R22" s="23"/>
      <c r="S22" s="23"/>
      <c r="T22" s="23"/>
      <c r="U22" s="23"/>
      <c r="V22" s="23"/>
      <c r="W22" s="23"/>
    </row>
    <row r="23" spans="1:23" x14ac:dyDescent="0.25">
      <c r="A23" s="85" t="s">
        <v>232</v>
      </c>
      <c r="B23" s="85">
        <v>2.8913818484410879E-3</v>
      </c>
      <c r="C23" s="85"/>
      <c r="D23" t="s">
        <v>164</v>
      </c>
    </row>
    <row r="24" spans="1:23" x14ac:dyDescent="0.25">
      <c r="A24" s="85" t="s">
        <v>233</v>
      </c>
      <c r="B24" s="85">
        <v>1.8945786050900073</v>
      </c>
      <c r="C24" s="85"/>
      <c r="D24" t="s">
        <v>165</v>
      </c>
    </row>
    <row r="25" spans="1:23" x14ac:dyDescent="0.25">
      <c r="A25" s="85" t="s">
        <v>234</v>
      </c>
      <c r="B25" s="85">
        <v>5.7827636968821759E-3</v>
      </c>
      <c r="C25" s="85"/>
      <c r="D25" t="s">
        <v>166</v>
      </c>
    </row>
    <row r="26" spans="1:23" x14ac:dyDescent="0.25">
      <c r="A26" s="85" t="s">
        <v>235</v>
      </c>
      <c r="B26" s="85">
        <v>2.3646242515927849</v>
      </c>
      <c r="C26" s="85"/>
      <c r="D26" s="11" t="s">
        <v>167</v>
      </c>
      <c r="E26" s="11"/>
      <c r="F26" s="11"/>
      <c r="G26" s="11"/>
      <c r="H26" s="11"/>
      <c r="I26" s="11"/>
    </row>
    <row r="27" spans="1:23" x14ac:dyDescent="0.25">
      <c r="D27" s="11"/>
      <c r="E27" s="11"/>
      <c r="F27" s="11"/>
      <c r="G27" s="11"/>
      <c r="H27" s="11"/>
      <c r="I27" s="11"/>
    </row>
    <row r="28" spans="1:23" x14ac:dyDescent="0.25">
      <c r="A28" s="87" t="s">
        <v>249</v>
      </c>
      <c r="B28" s="87"/>
      <c r="D28" s="81" t="s">
        <v>255</v>
      </c>
      <c r="E28" s="81"/>
      <c r="F28" s="81"/>
      <c r="G28" s="81"/>
      <c r="H28" s="81"/>
      <c r="I28" s="81"/>
      <c r="J28" s="81"/>
      <c r="K28" s="81"/>
      <c r="L28" s="81"/>
      <c r="M28" s="81"/>
    </row>
    <row r="29" spans="1:23" x14ac:dyDescent="0.25">
      <c r="A29" s="87">
        <f>PEARSON(A4:A11,B4:B11)</f>
        <v>0.99480939086245923</v>
      </c>
      <c r="B29" s="87"/>
      <c r="D29" s="81"/>
      <c r="E29" s="81"/>
      <c r="F29" s="81"/>
      <c r="G29" s="81"/>
      <c r="H29" s="81"/>
      <c r="I29" s="81"/>
      <c r="J29" s="81"/>
      <c r="K29" s="81"/>
      <c r="L29" s="81"/>
      <c r="M29" s="81"/>
    </row>
    <row r="30" spans="1:23" x14ac:dyDescent="0.25">
      <c r="D30" s="81"/>
      <c r="E30" s="81"/>
      <c r="F30" s="81"/>
      <c r="G30" s="81"/>
      <c r="H30" s="81"/>
      <c r="I30" s="81"/>
      <c r="J30" s="81"/>
      <c r="K30" s="81"/>
      <c r="L30" s="81"/>
      <c r="M30" s="81"/>
    </row>
    <row r="31" spans="1:23" x14ac:dyDescent="0.25">
      <c r="D31" s="81"/>
      <c r="E31" s="81"/>
      <c r="F31" s="81"/>
      <c r="G31" s="81"/>
      <c r="H31" s="81"/>
      <c r="I31" s="81"/>
      <c r="J31" s="81"/>
      <c r="K31" s="81"/>
      <c r="L31" s="81"/>
      <c r="M31" s="81"/>
    </row>
    <row r="32" spans="1:23" x14ac:dyDescent="0.25">
      <c r="D32" s="81"/>
      <c r="E32" s="81"/>
      <c r="F32" s="81"/>
      <c r="G32" s="81"/>
      <c r="H32" s="81"/>
      <c r="I32" s="81"/>
      <c r="J32" s="81"/>
      <c r="K32" s="81"/>
      <c r="L32" s="81"/>
      <c r="M32" s="81"/>
    </row>
    <row r="33" spans="4:13" x14ac:dyDescent="0.25">
      <c r="D33" s="81"/>
      <c r="E33" s="81"/>
      <c r="F33" s="81"/>
      <c r="G33" s="81"/>
      <c r="H33" s="81"/>
      <c r="I33" s="81"/>
      <c r="J33" s="81"/>
      <c r="K33" s="81"/>
      <c r="L33" s="81"/>
      <c r="M33" s="81"/>
    </row>
    <row r="34" spans="4:13" x14ac:dyDescent="0.25">
      <c r="D34" s="81"/>
      <c r="E34" s="81"/>
      <c r="F34" s="81"/>
      <c r="G34" s="81"/>
      <c r="H34" s="81"/>
      <c r="I34" s="81"/>
      <c r="J34" s="81"/>
      <c r="K34" s="81"/>
      <c r="L34" s="81"/>
      <c r="M34" s="81"/>
    </row>
    <row r="35" spans="4:13" x14ac:dyDescent="0.25">
      <c r="D35" s="81"/>
      <c r="E35" s="81"/>
      <c r="F35" s="81"/>
      <c r="G35" s="81"/>
      <c r="H35" s="81"/>
      <c r="I35" s="81"/>
      <c r="J35" s="81"/>
      <c r="K35" s="81"/>
      <c r="L35" s="81"/>
      <c r="M35" s="81"/>
    </row>
    <row r="36" spans="4:13" x14ac:dyDescent="0.25">
      <c r="D36" s="81"/>
      <c r="E36" s="81"/>
      <c r="F36" s="81"/>
      <c r="G36" s="81"/>
      <c r="H36" s="81"/>
      <c r="I36" s="81"/>
      <c r="J36" s="81"/>
      <c r="K36" s="81"/>
      <c r="L36" s="81"/>
      <c r="M36" s="81"/>
    </row>
  </sheetData>
  <mergeCells count="6">
    <mergeCell ref="D18:M19"/>
    <mergeCell ref="D20:M21"/>
    <mergeCell ref="D28:M36"/>
    <mergeCell ref="A1:M1"/>
    <mergeCell ref="A28:B28"/>
    <mergeCell ref="A29:B2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topLeftCell="A5" workbookViewId="0">
      <selection activeCell="E5" sqref="E5"/>
    </sheetView>
  </sheetViews>
  <sheetFormatPr defaultRowHeight="15" x14ac:dyDescent="0.25"/>
  <cols>
    <col min="3" max="3" width="16.28515625" customWidth="1"/>
  </cols>
  <sheetData>
    <row r="1" spans="1:14" ht="21" x14ac:dyDescent="0.35">
      <c r="A1" s="65" t="s">
        <v>168</v>
      </c>
      <c r="B1" s="65"/>
      <c r="C1" s="65"/>
      <c r="D1" s="65"/>
      <c r="E1" s="65"/>
      <c r="F1" s="65"/>
      <c r="G1" s="65"/>
      <c r="H1" s="65"/>
      <c r="I1" s="65"/>
      <c r="J1" s="65"/>
      <c r="K1" s="65"/>
      <c r="L1" s="65"/>
      <c r="M1" s="65"/>
      <c r="N1" s="65"/>
    </row>
    <row r="2" spans="1:14" ht="15.75" thickBot="1" x14ac:dyDescent="0.3"/>
    <row r="3" spans="1:14" ht="15" customHeight="1" x14ac:dyDescent="0.25">
      <c r="A3" s="38" t="s">
        <v>169</v>
      </c>
      <c r="B3" s="38" t="s">
        <v>198</v>
      </c>
      <c r="C3" s="51" t="s">
        <v>199</v>
      </c>
      <c r="E3" s="1" t="s">
        <v>200</v>
      </c>
      <c r="F3" s="2"/>
      <c r="G3" s="2"/>
      <c r="H3" s="2"/>
      <c r="I3" s="2"/>
      <c r="J3" s="2"/>
      <c r="K3" s="2"/>
      <c r="L3" s="3"/>
    </row>
    <row r="4" spans="1:14" ht="14.25" customHeight="1" x14ac:dyDescent="0.25">
      <c r="A4" s="39" t="s">
        <v>1</v>
      </c>
      <c r="B4" s="63">
        <v>3.2</v>
      </c>
      <c r="C4" s="63">
        <v>550</v>
      </c>
      <c r="E4" s="4" t="s">
        <v>201</v>
      </c>
      <c r="F4" s="5"/>
      <c r="G4" s="5"/>
      <c r="H4" s="5"/>
      <c r="I4" s="5"/>
      <c r="J4" s="5"/>
      <c r="K4" s="5"/>
      <c r="L4" s="6"/>
    </row>
    <row r="5" spans="1:14" x14ac:dyDescent="0.25">
      <c r="A5" s="39" t="s">
        <v>2</v>
      </c>
      <c r="B5" s="63">
        <v>2.7</v>
      </c>
      <c r="C5" s="63">
        <v>570</v>
      </c>
      <c r="E5" s="4" t="s">
        <v>202</v>
      </c>
      <c r="F5" s="5"/>
      <c r="G5" s="5"/>
      <c r="H5" s="5"/>
      <c r="I5" s="5"/>
      <c r="J5" s="5"/>
      <c r="K5" s="5"/>
      <c r="L5" s="6"/>
    </row>
    <row r="6" spans="1:14" ht="15.75" thickBot="1" x14ac:dyDescent="0.3">
      <c r="A6" s="39" t="s">
        <v>3</v>
      </c>
      <c r="B6" s="63">
        <v>2.5</v>
      </c>
      <c r="C6" s="63">
        <v>525</v>
      </c>
      <c r="E6" s="7" t="s">
        <v>203</v>
      </c>
      <c r="F6" s="8"/>
      <c r="G6" s="8"/>
      <c r="H6" s="8"/>
      <c r="I6" s="8"/>
      <c r="J6" s="8"/>
      <c r="K6" s="8"/>
      <c r="L6" s="9"/>
    </row>
    <row r="7" spans="1:14" x14ac:dyDescent="0.25">
      <c r="A7" s="39" t="s">
        <v>4</v>
      </c>
      <c r="B7" s="63">
        <v>3.4</v>
      </c>
      <c r="C7" s="63">
        <v>670</v>
      </c>
    </row>
    <row r="8" spans="1:14" x14ac:dyDescent="0.25">
      <c r="A8" s="39" t="s">
        <v>5</v>
      </c>
      <c r="B8" s="63">
        <v>2.2000000000000002</v>
      </c>
      <c r="C8" s="63">
        <v>490</v>
      </c>
      <c r="E8" t="s">
        <v>158</v>
      </c>
    </row>
    <row r="9" spans="1:14" x14ac:dyDescent="0.25">
      <c r="E9" s="45" t="s">
        <v>159</v>
      </c>
    </row>
    <row r="10" spans="1:14" x14ac:dyDescent="0.25">
      <c r="A10" s="88" t="s">
        <v>223</v>
      </c>
      <c r="B10" s="88"/>
      <c r="C10" s="88"/>
      <c r="E10" t="s">
        <v>160</v>
      </c>
    </row>
    <row r="11" spans="1:14" x14ac:dyDescent="0.25">
      <c r="A11" s="88"/>
      <c r="B11" s="88"/>
      <c r="C11" s="88"/>
      <c r="E11" t="s">
        <v>163</v>
      </c>
    </row>
    <row r="12" spans="1:14" x14ac:dyDescent="0.25">
      <c r="A12" s="89"/>
      <c r="B12" s="89" t="s">
        <v>224</v>
      </c>
      <c r="C12" s="89" t="s">
        <v>225</v>
      </c>
      <c r="E12" t="s">
        <v>161</v>
      </c>
    </row>
    <row r="13" spans="1:14" x14ac:dyDescent="0.25">
      <c r="A13" s="85" t="s">
        <v>209</v>
      </c>
      <c r="B13" s="85">
        <v>2.8</v>
      </c>
      <c r="C13" s="85">
        <v>561</v>
      </c>
      <c r="E13" t="s">
        <v>162</v>
      </c>
    </row>
    <row r="14" spans="1:14" ht="15.75" thickBot="1" x14ac:dyDescent="0.3">
      <c r="A14" s="85" t="s">
        <v>226</v>
      </c>
      <c r="B14" s="85">
        <v>0.24500000000000099</v>
      </c>
      <c r="C14" s="85">
        <v>4605</v>
      </c>
    </row>
    <row r="15" spans="1:14" x14ac:dyDescent="0.25">
      <c r="A15" s="85" t="s">
        <v>227</v>
      </c>
      <c r="B15" s="85">
        <v>5</v>
      </c>
      <c r="C15" s="85">
        <v>5</v>
      </c>
      <c r="E15" s="75" t="s">
        <v>250</v>
      </c>
      <c r="F15" s="76"/>
      <c r="G15" s="76"/>
      <c r="H15" s="76"/>
      <c r="I15" s="76"/>
      <c r="J15" s="76"/>
      <c r="K15" s="76"/>
      <c r="L15" s="76"/>
      <c r="M15" s="76"/>
      <c r="N15" s="77"/>
    </row>
    <row r="16" spans="1:14" ht="15.75" thickBot="1" x14ac:dyDescent="0.3">
      <c r="A16" s="85" t="s">
        <v>228</v>
      </c>
      <c r="B16" s="85">
        <v>0.84476908232675274</v>
      </c>
      <c r="C16" s="85"/>
      <c r="E16" s="78"/>
      <c r="F16" s="79"/>
      <c r="G16" s="79"/>
      <c r="H16" s="79"/>
      <c r="I16" s="79"/>
      <c r="J16" s="79"/>
      <c r="K16" s="79"/>
      <c r="L16" s="79"/>
      <c r="M16" s="79"/>
      <c r="N16" s="80"/>
    </row>
    <row r="17" spans="1:14" x14ac:dyDescent="0.25">
      <c r="A17" s="85" t="s">
        <v>229</v>
      </c>
      <c r="B17" s="85">
        <v>0</v>
      </c>
      <c r="C17" s="85"/>
      <c r="E17" s="75" t="s">
        <v>244</v>
      </c>
      <c r="F17" s="76"/>
      <c r="G17" s="76"/>
      <c r="H17" s="76"/>
      <c r="I17" s="76"/>
      <c r="J17" s="76"/>
      <c r="K17" s="76"/>
      <c r="L17" s="76"/>
      <c r="M17" s="76"/>
      <c r="N17" s="77"/>
    </row>
    <row r="18" spans="1:14" ht="15.75" thickBot="1" x14ac:dyDescent="0.3">
      <c r="A18" s="85" t="s">
        <v>230</v>
      </c>
      <c r="B18" s="85">
        <v>4</v>
      </c>
      <c r="C18" s="85"/>
      <c r="E18" s="78"/>
      <c r="F18" s="79"/>
      <c r="G18" s="79"/>
      <c r="H18" s="79"/>
      <c r="I18" s="79"/>
      <c r="J18" s="79"/>
      <c r="K18" s="79"/>
      <c r="L18" s="79"/>
      <c r="M18" s="79"/>
      <c r="N18" s="80"/>
    </row>
    <row r="19" spans="1:14" x14ac:dyDescent="0.25">
      <c r="A19" s="85" t="s">
        <v>231</v>
      </c>
      <c r="B19" s="85">
        <v>-18.507210877818562</v>
      </c>
      <c r="C19" s="85"/>
    </row>
    <row r="20" spans="1:14" x14ac:dyDescent="0.25">
      <c r="A20" s="85" t="s">
        <v>232</v>
      </c>
      <c r="B20" s="85">
        <v>2.5000000000000001E-5</v>
      </c>
      <c r="C20" s="85"/>
      <c r="E20" t="s">
        <v>164</v>
      </c>
    </row>
    <row r="21" spans="1:14" x14ac:dyDescent="0.25">
      <c r="A21" s="85" t="s">
        <v>233</v>
      </c>
      <c r="B21" s="85">
        <v>2.1318467863266499</v>
      </c>
      <c r="C21" s="85"/>
      <c r="E21" t="s">
        <v>165</v>
      </c>
    </row>
    <row r="22" spans="1:14" x14ac:dyDescent="0.25">
      <c r="A22" s="85" t="s">
        <v>234</v>
      </c>
      <c r="B22" s="85">
        <v>5.0000000000000002E-5</v>
      </c>
      <c r="C22" s="85"/>
      <c r="E22" t="s">
        <v>166</v>
      </c>
    </row>
    <row r="23" spans="1:14" x14ac:dyDescent="0.25">
      <c r="A23" s="85" t="s">
        <v>235</v>
      </c>
      <c r="B23" s="85">
        <v>2.7764451051977934</v>
      </c>
      <c r="C23" s="85"/>
      <c r="E23" s="11" t="s">
        <v>167</v>
      </c>
      <c r="F23" s="11"/>
      <c r="G23" s="11"/>
      <c r="H23" s="11"/>
      <c r="I23" s="11"/>
      <c r="J23" s="11"/>
    </row>
    <row r="24" spans="1:14" x14ac:dyDescent="0.25">
      <c r="E24" s="11"/>
      <c r="F24" s="11"/>
      <c r="G24" s="11"/>
      <c r="H24" s="11"/>
      <c r="I24" s="11"/>
      <c r="J24" s="11"/>
    </row>
    <row r="25" spans="1:14" x14ac:dyDescent="0.25">
      <c r="B25" s="94" t="s">
        <v>247</v>
      </c>
      <c r="C25" s="95"/>
      <c r="E25" s="81" t="s">
        <v>256</v>
      </c>
      <c r="F25" s="81"/>
      <c r="G25" s="81"/>
      <c r="H25" s="81"/>
      <c r="I25" s="81"/>
      <c r="J25" s="81"/>
      <c r="K25" s="81"/>
      <c r="L25" s="81"/>
      <c r="M25" s="81"/>
      <c r="N25" s="81"/>
    </row>
    <row r="26" spans="1:14" x14ac:dyDescent="0.25">
      <c r="B26" s="94">
        <f>PEARSON(B4:B8,C4:C8)</f>
        <v>0.84476908232675274</v>
      </c>
      <c r="C26" s="95"/>
      <c r="E26" s="81"/>
      <c r="F26" s="81"/>
      <c r="G26" s="81"/>
      <c r="H26" s="81"/>
      <c r="I26" s="81"/>
      <c r="J26" s="81"/>
      <c r="K26" s="81"/>
      <c r="L26" s="81"/>
      <c r="M26" s="81"/>
      <c r="N26" s="81"/>
    </row>
    <row r="27" spans="1:14" x14ac:dyDescent="0.25">
      <c r="E27" s="81"/>
      <c r="F27" s="81"/>
      <c r="G27" s="81"/>
      <c r="H27" s="81"/>
      <c r="I27" s="81"/>
      <c r="J27" s="81"/>
      <c r="K27" s="81"/>
      <c r="L27" s="81"/>
      <c r="M27" s="81"/>
      <c r="N27" s="81"/>
    </row>
    <row r="28" spans="1:14" x14ac:dyDescent="0.25">
      <c r="E28" s="81"/>
      <c r="F28" s="81"/>
      <c r="G28" s="81"/>
      <c r="H28" s="81"/>
      <c r="I28" s="81"/>
      <c r="J28" s="81"/>
      <c r="K28" s="81"/>
      <c r="L28" s="81"/>
      <c r="M28" s="81"/>
      <c r="N28" s="81"/>
    </row>
    <row r="29" spans="1:14" x14ac:dyDescent="0.25">
      <c r="E29" s="81"/>
      <c r="F29" s="81"/>
      <c r="G29" s="81"/>
      <c r="H29" s="81"/>
      <c r="I29" s="81"/>
      <c r="J29" s="81"/>
      <c r="K29" s="81"/>
      <c r="L29" s="81"/>
      <c r="M29" s="81"/>
      <c r="N29" s="81"/>
    </row>
    <row r="30" spans="1:14" x14ac:dyDescent="0.25">
      <c r="E30" s="81"/>
      <c r="F30" s="81"/>
      <c r="G30" s="81"/>
      <c r="H30" s="81"/>
      <c r="I30" s="81"/>
      <c r="J30" s="81"/>
      <c r="K30" s="81"/>
      <c r="L30" s="81"/>
      <c r="M30" s="81"/>
      <c r="N30" s="81"/>
    </row>
    <row r="31" spans="1:14" x14ac:dyDescent="0.25">
      <c r="E31" s="81"/>
      <c r="F31" s="81"/>
      <c r="G31" s="81"/>
      <c r="H31" s="81"/>
      <c r="I31" s="81"/>
      <c r="J31" s="81"/>
      <c r="K31" s="81"/>
      <c r="L31" s="81"/>
      <c r="M31" s="81"/>
      <c r="N31" s="81"/>
    </row>
    <row r="32" spans="1:14" x14ac:dyDescent="0.25">
      <c r="E32" s="81"/>
      <c r="F32" s="81"/>
      <c r="G32" s="81"/>
      <c r="H32" s="81"/>
      <c r="I32" s="81"/>
      <c r="J32" s="81"/>
      <c r="K32" s="81"/>
      <c r="L32" s="81"/>
      <c r="M32" s="81"/>
      <c r="N32" s="81"/>
    </row>
    <row r="33" spans="5:14" x14ac:dyDescent="0.25">
      <c r="E33" s="81"/>
      <c r="F33" s="81"/>
      <c r="G33" s="81"/>
      <c r="H33" s="81"/>
      <c r="I33" s="81"/>
      <c r="J33" s="81"/>
      <c r="K33" s="81"/>
      <c r="L33" s="81"/>
      <c r="M33" s="81"/>
      <c r="N33" s="81"/>
    </row>
  </sheetData>
  <mergeCells count="6">
    <mergeCell ref="E15:N16"/>
    <mergeCell ref="E17:N18"/>
    <mergeCell ref="E25:N33"/>
    <mergeCell ref="A1:N1"/>
    <mergeCell ref="B25:C25"/>
    <mergeCell ref="B26:C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Week 7 AA Q1</vt:lpstr>
      <vt:lpstr>Week 7 AA Q2</vt:lpstr>
      <vt:lpstr>Week 7 AA Q3</vt:lpstr>
      <vt:lpstr>Week 7 AA Q4</vt:lpstr>
      <vt:lpstr>Week 7 AA Q5</vt:lpstr>
      <vt:lpstr>Week 7 AA Q6</vt:lpstr>
      <vt:lpstr>Week 7 AA Q7</vt:lpstr>
      <vt:lpstr>Week 7 AA Q8</vt:lpstr>
      <vt:lpstr>Week 7 AA Q9</vt:lpstr>
      <vt:lpstr>Week 7 AA Q10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FUN WRITER</cp:lastModifiedBy>
  <dcterms:created xsi:type="dcterms:W3CDTF">2019-08-16T20:21:26Z</dcterms:created>
  <dcterms:modified xsi:type="dcterms:W3CDTF">2020-02-27T13:15:13Z</dcterms:modified>
</cp:coreProperties>
</file>